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heckCompatibility="1" defaultThemeVersion="124226"/>
  <bookViews>
    <workbookView xWindow="-120" yWindow="-120" windowWidth="29040" windowHeight="11760" tabRatio="853"/>
  </bookViews>
  <sheets>
    <sheet name="ผลการดำเนินงาน 2569 " sheetId="53" r:id="rId1"/>
    <sheet name="ข้อมูล แผน ITA (6เดือน) " sheetId="52" state="hidden" r:id="rId2"/>
    <sheet name="สารบัญ" sheetId="17" state="hidden" r:id="rId3"/>
    <sheet name="แนวทางการจัดแผนฯ" sheetId="40" state="hidden" r:id="rId4"/>
    <sheet name="โครงการตามยุทธศาสตร์" sheetId="41" state="hidden" r:id="rId5"/>
    <sheet name="ภาพรวมงบประมาณ1" sheetId="3" state="hidden" r:id="rId6"/>
    <sheet name="ITA+แยกยุทธศาสตร์" sheetId="51" state="hidden" r:id="rId7"/>
    <sheet name="ภาพรวมงบประมาณ2" sheetId="5" state="hidden" r:id="rId8"/>
    <sheet name="ตัวชี้วัด" sheetId="6" state="hidden" r:id="rId9"/>
    <sheet name="หน่วยงานจัดการศึกษา" sheetId="36" state="hidden" r:id="rId10"/>
    <sheet name="หน่วยงานสนับสนุนจัดการศึกษา" sheetId="37" state="hidden" r:id="rId11"/>
    <sheet name="สนอ." sheetId="38" state="hidden" r:id="rId12"/>
    <sheet name="กลุ่มหน่วยงานบริการ" sheetId="39" state="hidden" r:id="rId13"/>
    <sheet name="เงินรายได้สะสม" sheetId="50" state="hidden" r:id="rId14"/>
    <sheet name="งปม.ตามจุดเน้นม.(จ)" sheetId="43" state="hidden" r:id="rId15"/>
    <sheet name="สรุปงปม.มจุดเน้นม." sheetId="48" state="hidden" r:id="rId16"/>
    <sheet name="งปม.ตามจุดเน้นม.(ส)" sheetId="47" state="hidden" r:id="rId17"/>
    <sheet name="ภาพรวม สนอ." sheetId="49" state="hidden" r:id="rId18"/>
  </sheets>
  <externalReferences>
    <externalReference r:id="rId19"/>
    <externalReference r:id="rId20"/>
    <externalReference r:id="rId21"/>
  </externalReferences>
  <definedNames>
    <definedName name="_03_01_1955" localSheetId="4">[1]ข้อมูลข้าราชการครู!#REF!</definedName>
    <definedName name="_03_01_1955" localSheetId="14">[1]ข้อมูลข้าราชการครู!#REF!</definedName>
    <definedName name="_03_01_1955" localSheetId="16">[1]ข้อมูลข้าราชการครู!#REF!</definedName>
    <definedName name="_03_01_1955" localSheetId="13">[1]ข้อมูลข้าราชการครู!#REF!</definedName>
    <definedName name="_03_01_1955" localSheetId="0">[1]ข้อมูลข้าราชการครู!#REF!</definedName>
    <definedName name="_03_01_1955" localSheetId="15">[1]ข้อมูลข้าราชการครู!#REF!</definedName>
    <definedName name="_03_01_1955">[1]ข้อมูลข้าราชการครู!#REF!</definedName>
    <definedName name="_xlnm._FilterDatabase" localSheetId="6" hidden="1">'ITA+แยกยุทธศาสตร์'!$A$12:$O$115</definedName>
    <definedName name="_xlnm._FilterDatabase" localSheetId="1" hidden="1">'ข้อมูล แผน ITA (6เดือน) '!$A$4:$S$112</definedName>
    <definedName name="_xlnm._FilterDatabase" localSheetId="0" hidden="1">'ผลการดำเนินงาน 2569 '!$A$4:$I$147</definedName>
    <definedName name="BUid_a" localSheetId="4">#REF!</definedName>
    <definedName name="BUid_a" localSheetId="14">#REF!</definedName>
    <definedName name="BUid_a" localSheetId="16">#REF!</definedName>
    <definedName name="BUid_a" localSheetId="13">#REF!</definedName>
    <definedName name="BUid_a" localSheetId="0">#REF!</definedName>
    <definedName name="BUid_a" localSheetId="15">#REF!</definedName>
    <definedName name="BUid_a">#REF!</definedName>
    <definedName name="bumpen" localSheetId="4">[2]ศูนย์สัตวศาสตร์ฯ!#REF!</definedName>
    <definedName name="bumpen" localSheetId="14">[2]ศูนย์สัตวศาสตร์ฯ!#REF!</definedName>
    <definedName name="bumpen" localSheetId="16">[2]ศูนย์สัตวศาสตร์ฯ!#REF!</definedName>
    <definedName name="bumpen" localSheetId="13">[2]ศูนย์สัตวศาสตร์ฯ!#REF!</definedName>
    <definedName name="bumpen" localSheetId="15">[2]ศูนย์สัตวศาสตร์ฯ!#REF!</definedName>
    <definedName name="bumpen">[2]ศูนย์สัตวศาสตร์ฯ!#REF!</definedName>
    <definedName name="_xlnm.Print_Area" localSheetId="6">'ITA+แยกยุทธศาสตร์'!$A$10:$I$116</definedName>
    <definedName name="_xlnm.Print_Area" localSheetId="12">กลุ่มหน่วยงานบริการ!$A$1:$D$8</definedName>
    <definedName name="_xlnm.Print_Area" localSheetId="1">'ข้อมูล แผน ITA (6เดือน) '!$A$1:$P$114</definedName>
    <definedName name="_xlnm.Print_Area" localSheetId="4">โครงการตามยุทธศาสตร์!$A$1:$S$40</definedName>
    <definedName name="_xlnm.Print_Area" localSheetId="14">'งปม.ตามจุดเน้นม.(จ)'!$A$1:$P$41</definedName>
    <definedName name="_xlnm.Print_Area" localSheetId="16">'งปม.ตามจุดเน้นม.(ส)'!$A$1:$S$44</definedName>
    <definedName name="_xlnm.Print_Area" localSheetId="13">เงินรายได้สะสม!$A$1:$D$31</definedName>
    <definedName name="_xlnm.Print_Area" localSheetId="3">แนวทางการจัดแผนฯ!$A$1:$S$17</definedName>
    <definedName name="_xlnm.Print_Area" localSheetId="0">'ผลการดำเนินงาน 2569 '!$A$1:$O$147</definedName>
    <definedName name="_xlnm.Print_Area" localSheetId="5">ภาพรวมงบประมาณ1!$A$1:$F$49</definedName>
    <definedName name="_xlnm.Print_Area" localSheetId="7">ภาพรวมงบประมาณ2!$A$1:$O$47</definedName>
    <definedName name="_xlnm.Print_Area" localSheetId="11">สนอ.!$A$1:$M$50</definedName>
    <definedName name="_xlnm.Print_Area" localSheetId="15">สรุปงปม.มจุดเน้นม.!$A$1:$C$43</definedName>
    <definedName name="_xlnm.Print_Area" localSheetId="2">สารบัญ!$A$1:$D$9</definedName>
    <definedName name="_xlnm.Print_Area" localSheetId="9">หน่วยงานจัดการศึกษา!$A$1:$P$63</definedName>
    <definedName name="_xlnm.Print_Area" localSheetId="10">หน่วยงานสนับสนุนจัดการศึกษา!$A$1:$O$96</definedName>
    <definedName name="_xlnm.Print_Area">#REF!</definedName>
    <definedName name="PRINT_AREA_MI" localSheetId="4">#REF!</definedName>
    <definedName name="PRINT_AREA_MI" localSheetId="14">#REF!</definedName>
    <definedName name="PRINT_AREA_MI" localSheetId="16">#REF!</definedName>
    <definedName name="PRINT_AREA_MI" localSheetId="13">#REF!</definedName>
    <definedName name="PRINT_AREA_MI" localSheetId="0">#REF!</definedName>
    <definedName name="PRINT_AREA_MI" localSheetId="15">#REF!</definedName>
    <definedName name="PRINT_AREA_MI">#REF!</definedName>
    <definedName name="_xlnm.Print_Titles" localSheetId="1">'ข้อมูล แผน ITA (6เดือน) '!$4:$5</definedName>
    <definedName name="_xlnm.Print_Titles" localSheetId="14">'งปม.ตามจุดเน้นม.(จ)'!$4:$5</definedName>
    <definedName name="_xlnm.Print_Titles" localSheetId="16">'งปม.ตามจุดเน้นม.(ส)'!$4:$5</definedName>
    <definedName name="_xlnm.Print_Titles" localSheetId="13">เงินรายได้สะสม!$5:$7</definedName>
    <definedName name="_xlnm.Print_Titles" localSheetId="0">'ผลการดำเนินงาน 2569 '!$4:$5</definedName>
    <definedName name="_xlnm.Print_Titles" localSheetId="7">ภาพรวมงบประมาณ2!$2:$3</definedName>
    <definedName name="_xlnm.Print_Titles" localSheetId="11">สนอ.!$4:$5</definedName>
    <definedName name="_xlnm.Print_Titles" localSheetId="15">สรุปงปม.มจุดเน้นม.!$3:$4</definedName>
    <definedName name="_xlnm.Print_Titles" localSheetId="9">หน่วยงานจัดการศึกษา!$4:$5</definedName>
    <definedName name="_xlnm.Print_Titles" localSheetId="10">หน่วยงานสนับสนุนจัดการศึกษา!$4:$5</definedName>
    <definedName name="Q_01Government_ครอง" localSheetId="4">#REF!</definedName>
    <definedName name="Q_01Government_ครอง" localSheetId="14">#REF!</definedName>
    <definedName name="Q_01Government_ครอง" localSheetId="16">#REF!</definedName>
    <definedName name="Q_01Government_ครอง" localSheetId="13">#REF!</definedName>
    <definedName name="Q_01Government_ครอง" localSheetId="0">#REF!</definedName>
    <definedName name="Q_01Government_ครอง" localSheetId="15">#REF!</definedName>
    <definedName name="Q_01Government_ครอง">#REF!</definedName>
    <definedName name="Q_02Government_ว่าง" localSheetId="4">#REF!</definedName>
    <definedName name="Q_02Government_ว่าง" localSheetId="14">#REF!</definedName>
    <definedName name="Q_02Government_ว่าง" localSheetId="16">#REF!</definedName>
    <definedName name="Q_02Government_ว่าง" localSheetId="13">#REF!</definedName>
    <definedName name="Q_02Government_ว่าง" localSheetId="0">#REF!</definedName>
    <definedName name="Q_02Government_ว่าง" localSheetId="15">#REF!</definedName>
    <definedName name="Q_02Government_ว่าง">#REF!</definedName>
    <definedName name="Q_06TotalGovern" localSheetId="4">#REF!</definedName>
    <definedName name="Q_06TotalGovern" localSheetId="14">#REF!</definedName>
    <definedName name="Q_06TotalGovern" localSheetId="16">#REF!</definedName>
    <definedName name="Q_06TotalGovern" localSheetId="13">#REF!</definedName>
    <definedName name="Q_06TotalGovern" localSheetId="0">#REF!</definedName>
    <definedName name="Q_06TotalGovern" localSheetId="15">#REF!</definedName>
    <definedName name="Q_06TotalGovern">#REF!</definedName>
    <definedName name="Q_07TotalGovern_ครอง" localSheetId="4">#REF!</definedName>
    <definedName name="Q_07TotalGovern_ครอง" localSheetId="14">#REF!</definedName>
    <definedName name="Q_07TotalGovern_ครอง" localSheetId="16">#REF!</definedName>
    <definedName name="Q_07TotalGovern_ครอง" localSheetId="13">#REF!</definedName>
    <definedName name="Q_07TotalGovern_ครอง" localSheetId="0">#REF!</definedName>
    <definedName name="Q_07TotalGovern_ครอง" localSheetId="15">#REF!</definedName>
    <definedName name="Q_07TotalGovern_ครอง">#REF!</definedName>
    <definedName name="test" localSheetId="4">#REF!</definedName>
    <definedName name="test" localSheetId="14">#REF!</definedName>
    <definedName name="test" localSheetId="16">#REF!</definedName>
    <definedName name="test" localSheetId="13">#REF!</definedName>
    <definedName name="test" localSheetId="0">#REF!</definedName>
    <definedName name="test" localSheetId="15">#REF!</definedName>
    <definedName name="test">#REF!</definedName>
    <definedName name="กก" localSheetId="4">#REF!</definedName>
    <definedName name="กก" localSheetId="14">#REF!</definedName>
    <definedName name="กก" localSheetId="16">#REF!</definedName>
    <definedName name="กก" localSheetId="13">#REF!</definedName>
    <definedName name="กก" localSheetId="0">#REF!</definedName>
    <definedName name="กก" localSheetId="15">#REF!</definedName>
    <definedName name="กก">#REF!</definedName>
    <definedName name="ครุภัณฑ์3" localSheetId="4">#REF!</definedName>
    <definedName name="ครุภัณฑ์3" localSheetId="14">#REF!</definedName>
    <definedName name="ครุภัณฑ์3" localSheetId="16">#REF!</definedName>
    <definedName name="ครุภัณฑ์3" localSheetId="13">#REF!</definedName>
    <definedName name="ครุภัณฑ์3" localSheetId="0">#REF!</definedName>
    <definedName name="ครุภัณฑ์3" localSheetId="15">#REF!</definedName>
    <definedName name="ครุภัณฑ์3">#REF!</definedName>
    <definedName name="คุรภัณฑ์แก้ไข" localSheetId="4">[1]ข้อมูลข้าราชการครู!#REF!</definedName>
    <definedName name="คุรภัณฑ์แก้ไข" localSheetId="14">[1]ข้อมูลข้าราชการครู!#REF!</definedName>
    <definedName name="คุรภัณฑ์แก้ไข" localSheetId="16">[1]ข้อมูลข้าราชการครู!#REF!</definedName>
    <definedName name="คุรภัณฑ์แก้ไข" localSheetId="13">[1]ข้อมูลข้าราชการครู!#REF!</definedName>
    <definedName name="คุรภัณฑ์แก้ไข" localSheetId="15">[1]ข้อมูลข้าราชการครู!#REF!</definedName>
    <definedName name="คุรภัณฑ์แก้ไข">[1]ข้อมูลข้าราชการครู!#REF!</definedName>
    <definedName name="โครงการ7" localSheetId="4">[1]ข้อมูลข้าราชการครู!#REF!</definedName>
    <definedName name="โครงการ7" localSheetId="14">[1]ข้อมูลข้าราชการครู!#REF!</definedName>
    <definedName name="โครงการ7" localSheetId="16">[1]ข้อมูลข้าราชการครู!#REF!</definedName>
    <definedName name="โครงการ7" localSheetId="13">[1]ข้อมูลข้าราชการครู!#REF!</definedName>
    <definedName name="โครงการ7" localSheetId="15">[1]ข้อมูลข้าราชการครู!#REF!</definedName>
    <definedName name="โครงการ7">[1]ข้อมูลข้าราชการครู!#REF!</definedName>
    <definedName name="เงินเดือน" localSheetId="4">[1]ข้อมูลข้าราชการครู!#REF!</definedName>
    <definedName name="เงินเดือน" localSheetId="14">[1]ข้อมูลข้าราชการครู!#REF!</definedName>
    <definedName name="เงินเดือน" localSheetId="16">[1]ข้อมูลข้าราชการครู!#REF!</definedName>
    <definedName name="เงินเดือน" localSheetId="13">[1]ข้อมูลข้าราชการครู!#REF!</definedName>
    <definedName name="เงินเดือน" localSheetId="15">[1]ข้อมูลข้าราชการครู!#REF!</definedName>
    <definedName name="เงินเดือน">[1]ข้อมูลข้าราชการครู!#REF!</definedName>
    <definedName name="ใช้เงินหน่วยงาน" localSheetId="4">[1]ข้อมูลข้าราชการครู!#REF!</definedName>
    <definedName name="ใช้เงินหน่วยงาน" localSheetId="14">[1]ข้อมูลข้าราชการครู!#REF!</definedName>
    <definedName name="ใช้เงินหน่วยงาน" localSheetId="16">[1]ข้อมูลข้าราชการครู!#REF!</definedName>
    <definedName name="ใช้เงินหน่วยงาน" localSheetId="13">[1]ข้อมูลข้าราชการครู!#REF!</definedName>
    <definedName name="ใช้เงินหน่วยงาน" localSheetId="15">[1]ข้อมูลข้าราชการครู!#REF!</definedName>
    <definedName name="ใช้เงินหน่วยงาน">[1]ข้อมูลข้าราชการครู!#REF!</definedName>
    <definedName name="ประ" localSheetId="4">#REF!</definedName>
    <definedName name="ประ" localSheetId="14">#REF!</definedName>
    <definedName name="ประ" localSheetId="16">#REF!</definedName>
    <definedName name="ประ" localSheetId="13">#REF!</definedName>
    <definedName name="ประ" localSheetId="0">#REF!</definedName>
    <definedName name="ประ" localSheetId="15">#REF!</definedName>
    <definedName name="ประ">#REF!</definedName>
    <definedName name="ประยุกต์" localSheetId="4">[1]ข้อมูลข้าราชการครู!#REF!</definedName>
    <definedName name="ประยุกต์" localSheetId="14">[1]ข้อมูลข้าราชการครู!#REF!</definedName>
    <definedName name="ประยุกต์" localSheetId="16">[1]ข้อมูลข้าราชการครู!#REF!</definedName>
    <definedName name="ประยุกต์" localSheetId="13">[1]ข้อมูลข้าราชการครู!#REF!</definedName>
    <definedName name="ประยุกต์" localSheetId="15">[1]ข้อมูลข้าราชการครู!#REF!</definedName>
    <definedName name="ประยุกต์">[1]ข้อมูลข้าราชการครู!#REF!</definedName>
    <definedName name="ผลไม้ท้องถิ่น" localSheetId="4">[1]ข้อมูลข้าราชการครู!#REF!</definedName>
    <definedName name="ผลไม้ท้องถิ่น" localSheetId="14">[1]ข้อมูลข้าราชการครู!#REF!</definedName>
    <definedName name="ผลไม้ท้องถิ่น" localSheetId="16">[1]ข้อมูลข้าราชการครู!#REF!</definedName>
    <definedName name="ผลไม้ท้องถิ่น" localSheetId="13">[1]ข้อมูลข้าราชการครู!#REF!</definedName>
    <definedName name="ผลไม้ท้องถิ่น" localSheetId="15">[1]ข้อมูลข้าราชการครู!#REF!</definedName>
    <definedName name="ผลไม้ท้องถิ่น">[1]ข้อมูลข้าราชการครู!#REF!</definedName>
    <definedName name="แผน12" localSheetId="4">#REF!</definedName>
    <definedName name="แผน12" localSheetId="14">#REF!</definedName>
    <definedName name="แผน12" localSheetId="16">#REF!</definedName>
    <definedName name="แผน12" localSheetId="13">#REF!</definedName>
    <definedName name="แผน12" localSheetId="0">#REF!</definedName>
    <definedName name="แผน12" localSheetId="15">#REF!</definedName>
    <definedName name="แผน12">#REF!</definedName>
    <definedName name="แผน23" localSheetId="4">#REF!</definedName>
    <definedName name="แผน23" localSheetId="14">#REF!</definedName>
    <definedName name="แผน23" localSheetId="16">#REF!</definedName>
    <definedName name="แผน23" localSheetId="13">#REF!</definedName>
    <definedName name="แผน23" localSheetId="0">#REF!</definedName>
    <definedName name="แผน23" localSheetId="15">#REF!</definedName>
    <definedName name="แผน23">#REF!</definedName>
    <definedName name="แผนงานจัดการศึกษาระดับอุดมศึกษา" localSheetId="4">[3]ศูนย์สัตวศาสตร์ฯ!#REF!</definedName>
    <definedName name="แผนงานจัดการศึกษาระดับอุดมศึกษา" localSheetId="14">[3]ศูนย์สัตวศาสตร์ฯ!#REF!</definedName>
    <definedName name="แผนงานจัดการศึกษาระดับอุดมศึกษา" localSheetId="16">[3]ศูนย์สัตวศาสตร์ฯ!#REF!</definedName>
    <definedName name="แผนงานจัดการศึกษาระดับอุดมศึกษา" localSheetId="13">[3]ศูนย์สัตวศาสตร์ฯ!#REF!</definedName>
    <definedName name="แผนงานจัดการศึกษาระดับอุดมศึกษา" localSheetId="15">[3]ศูนย์สัตวศาสตร์ฯ!#REF!</definedName>
    <definedName name="แผนงานจัดการศึกษาระดับอุดมศึกษา">[3]ศูนย์สัตวศาสตร์ฯ!#REF!</definedName>
    <definedName name="เพิ่มวิทยากร" localSheetId="4">[1]ข้อมูลข้าราชการครู!#REF!</definedName>
    <definedName name="เพิ่มวิทยากร" localSheetId="14">[1]ข้อมูลข้าราชการครู!#REF!</definedName>
    <definedName name="เพิ่มวิทยากร" localSheetId="16">[1]ข้อมูลข้าราชการครู!#REF!</definedName>
    <definedName name="เพิ่มวิทยากร" localSheetId="13">[1]ข้อมูลข้าราชการครู!#REF!</definedName>
    <definedName name="เพิ่มวิทยากร" localSheetId="15">[1]ข้อมูลข้าราชการครู!#REF!</definedName>
    <definedName name="เพิ่มวิทยากร">[1]ข้อมูลข้าราชการครู!#REF!</definedName>
    <definedName name="เพื่มวืทยากร" localSheetId="4">[1]ข้อมูลข้าราชการครู!#REF!</definedName>
    <definedName name="เพื่มวืทยากร" localSheetId="14">[1]ข้อมูลข้าราชการครู!#REF!</definedName>
    <definedName name="เพื่มวืทยากร" localSheetId="16">[1]ข้อมูลข้าราชการครู!#REF!</definedName>
    <definedName name="เพื่มวืทยากร" localSheetId="13">[1]ข้อมูลข้าราชการครู!#REF!</definedName>
    <definedName name="เพื่มวืทยากร" localSheetId="15">[1]ข้อมูลข้าราชการครู!#REF!</definedName>
    <definedName name="เพื่มวืทยากร">[1]ข้อมูลข้าราชการครู!#REF!</definedName>
    <definedName name="ม.ของรัฐ1" localSheetId="4">#REF!</definedName>
    <definedName name="ม.ของรัฐ1" localSheetId="14">#REF!</definedName>
    <definedName name="ม.ของรัฐ1" localSheetId="16">#REF!</definedName>
    <definedName name="ม.ของรัฐ1" localSheetId="13">#REF!</definedName>
    <definedName name="ม.ของรัฐ1" localSheetId="0">#REF!</definedName>
    <definedName name="ม.ของรัฐ1" localSheetId="15">#REF!</definedName>
    <definedName name="ม.ของรัฐ1">#REF!</definedName>
    <definedName name="ม.ในกำกับ" localSheetId="4">#REF!</definedName>
    <definedName name="ม.ในกำกับ" localSheetId="14">#REF!</definedName>
    <definedName name="ม.ในกำกับ" localSheetId="16">#REF!</definedName>
    <definedName name="ม.ในกำกับ" localSheetId="13">#REF!</definedName>
    <definedName name="ม.ในกำกับ" localSheetId="0">#REF!</definedName>
    <definedName name="ม.ในกำกับ" localSheetId="15">#REF!</definedName>
    <definedName name="ม.ในกำกับ">#REF!</definedName>
    <definedName name="ม.ในกำกับของรัฐ" localSheetId="4">#REF!</definedName>
    <definedName name="ม.ในกำกับของรัฐ" localSheetId="14">#REF!</definedName>
    <definedName name="ม.ในกำกับของรัฐ" localSheetId="16">#REF!</definedName>
    <definedName name="ม.ในกำกับของรัฐ" localSheetId="13">#REF!</definedName>
    <definedName name="ม.ในกำกับของรัฐ" localSheetId="0">#REF!</definedName>
    <definedName name="ม.ในกำกับของรัฐ" localSheetId="15">#REF!</definedName>
    <definedName name="ม.ในกำกับของรัฐ">#REF!</definedName>
    <definedName name="หกฟาหกสว" localSheetId="4">[1]ข้อมูลข้าราชการครู!#REF!</definedName>
    <definedName name="หกฟาหกสว" localSheetId="14">[1]ข้อมูลข้าราชการครู!#REF!</definedName>
    <definedName name="หกฟาหกสว" localSheetId="16">[1]ข้อมูลข้าราชการครู!#REF!</definedName>
    <definedName name="หกฟาหกสว" localSheetId="13">[1]ข้อมูลข้าราชการครู!#REF!</definedName>
    <definedName name="หกฟาหกสว" localSheetId="15">[1]ข้อมูลข้าราชการครู!#REF!</definedName>
    <definedName name="หกฟาหกสว">[1]ข้อมูลข้าราชการครู!#REF!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17" i="52" l="1"/>
  <c r="Q117" i="52"/>
  <c r="N117" i="52"/>
  <c r="S117" i="52" s="1"/>
  <c r="M112" i="52"/>
  <c r="L112" i="52"/>
  <c r="J112" i="52"/>
  <c r="J118" i="52" s="1"/>
  <c r="I112" i="52"/>
  <c r="I118" i="52" s="1"/>
  <c r="G112" i="52"/>
  <c r="G118" i="52" s="1"/>
  <c r="F112" i="52"/>
  <c r="F118" i="52" s="1"/>
  <c r="F120" i="52" s="1"/>
  <c r="R111" i="52"/>
  <c r="Q111" i="52"/>
  <c r="N111" i="52"/>
  <c r="K111" i="52"/>
  <c r="H111" i="52"/>
  <c r="R110" i="52"/>
  <c r="Q110" i="52"/>
  <c r="N110" i="52"/>
  <c r="K110" i="52"/>
  <c r="H110" i="52"/>
  <c r="R109" i="52"/>
  <c r="Q109" i="52"/>
  <c r="N109" i="52"/>
  <c r="K109" i="52"/>
  <c r="H109" i="52"/>
  <c r="R108" i="52"/>
  <c r="Q108" i="52"/>
  <c r="S108" i="52" s="1"/>
  <c r="N108" i="52"/>
  <c r="K108" i="52"/>
  <c r="H108" i="52"/>
  <c r="R107" i="52"/>
  <c r="Q107" i="52"/>
  <c r="N107" i="52"/>
  <c r="K107" i="52"/>
  <c r="H107" i="52"/>
  <c r="R106" i="52"/>
  <c r="Q106" i="52"/>
  <c r="N106" i="52"/>
  <c r="K106" i="52"/>
  <c r="H106" i="52"/>
  <c r="R105" i="52"/>
  <c r="Q105" i="52"/>
  <c r="N105" i="52"/>
  <c r="K105" i="52"/>
  <c r="H105" i="52"/>
  <c r="R104" i="52"/>
  <c r="Q104" i="52"/>
  <c r="N104" i="52"/>
  <c r="K104" i="52"/>
  <c r="H104" i="52"/>
  <c r="R103" i="52"/>
  <c r="Q103" i="52"/>
  <c r="N103" i="52"/>
  <c r="K103" i="52"/>
  <c r="H103" i="52"/>
  <c r="R102" i="52"/>
  <c r="Q102" i="52"/>
  <c r="N102" i="52"/>
  <c r="K102" i="52"/>
  <c r="H102" i="52"/>
  <c r="R101" i="52"/>
  <c r="Q101" i="52"/>
  <c r="N101" i="52"/>
  <c r="K101" i="52"/>
  <c r="H101" i="52"/>
  <c r="R100" i="52"/>
  <c r="Q100" i="52"/>
  <c r="N100" i="52"/>
  <c r="K100" i="52"/>
  <c r="H100" i="52"/>
  <c r="R99" i="52"/>
  <c r="Q99" i="52"/>
  <c r="N99" i="52"/>
  <c r="K99" i="52"/>
  <c r="H99" i="52"/>
  <c r="R98" i="52"/>
  <c r="Q98" i="52"/>
  <c r="N98" i="52"/>
  <c r="K98" i="52"/>
  <c r="H98" i="52"/>
  <c r="R97" i="52"/>
  <c r="Q97" i="52"/>
  <c r="N97" i="52"/>
  <c r="K97" i="52"/>
  <c r="H97" i="52"/>
  <c r="R96" i="52"/>
  <c r="Q96" i="52"/>
  <c r="S96" i="52" s="1"/>
  <c r="N96" i="52"/>
  <c r="K96" i="52"/>
  <c r="H96" i="52"/>
  <c r="R94" i="52"/>
  <c r="Q94" i="52"/>
  <c r="N94" i="52"/>
  <c r="K94" i="52"/>
  <c r="H94" i="52"/>
  <c r="R93" i="52"/>
  <c r="Q93" i="52"/>
  <c r="N93" i="52"/>
  <c r="K93" i="52"/>
  <c r="H93" i="52"/>
  <c r="R92" i="52"/>
  <c r="Q92" i="52"/>
  <c r="N92" i="52"/>
  <c r="K92" i="52"/>
  <c r="H92" i="52"/>
  <c r="R91" i="52"/>
  <c r="Q91" i="52"/>
  <c r="N91" i="52"/>
  <c r="K91" i="52"/>
  <c r="H91" i="52"/>
  <c r="R90" i="52"/>
  <c r="Q90" i="52"/>
  <c r="N90" i="52"/>
  <c r="K90" i="52"/>
  <c r="H90" i="52"/>
  <c r="R89" i="52"/>
  <c r="Q89" i="52"/>
  <c r="N89" i="52"/>
  <c r="K89" i="52"/>
  <c r="H89" i="52"/>
  <c r="R88" i="52"/>
  <c r="Q88" i="52"/>
  <c r="N88" i="52"/>
  <c r="K88" i="52"/>
  <c r="H88" i="52"/>
  <c r="R87" i="52"/>
  <c r="Q87" i="52"/>
  <c r="N87" i="52"/>
  <c r="K87" i="52"/>
  <c r="H87" i="52"/>
  <c r="R86" i="52"/>
  <c r="Q86" i="52"/>
  <c r="N86" i="52"/>
  <c r="K86" i="52"/>
  <c r="H86" i="52"/>
  <c r="R85" i="52"/>
  <c r="Q85" i="52"/>
  <c r="N85" i="52"/>
  <c r="K85" i="52"/>
  <c r="H85" i="52"/>
  <c r="R84" i="52"/>
  <c r="Q84" i="52"/>
  <c r="N84" i="52"/>
  <c r="K84" i="52"/>
  <c r="H84" i="52"/>
  <c r="R83" i="52"/>
  <c r="Q83" i="52"/>
  <c r="N83" i="52"/>
  <c r="K83" i="52"/>
  <c r="H83" i="52"/>
  <c r="R82" i="52"/>
  <c r="Q82" i="52"/>
  <c r="N82" i="52"/>
  <c r="K82" i="52"/>
  <c r="H82" i="52"/>
  <c r="R81" i="52"/>
  <c r="Q81" i="52"/>
  <c r="N81" i="52"/>
  <c r="K81" i="52"/>
  <c r="H81" i="52"/>
  <c r="R80" i="52"/>
  <c r="Q80" i="52"/>
  <c r="N80" i="52"/>
  <c r="K80" i="52"/>
  <c r="H80" i="52"/>
  <c r="R79" i="52"/>
  <c r="Q79" i="52"/>
  <c r="N79" i="52"/>
  <c r="K79" i="52"/>
  <c r="H79" i="52"/>
  <c r="R78" i="52"/>
  <c r="Q78" i="52"/>
  <c r="N78" i="52"/>
  <c r="K78" i="52"/>
  <c r="H78" i="52"/>
  <c r="R77" i="52"/>
  <c r="Q77" i="52"/>
  <c r="N77" i="52"/>
  <c r="K77" i="52"/>
  <c r="H77" i="52"/>
  <c r="R76" i="52"/>
  <c r="Q76" i="52"/>
  <c r="N76" i="52"/>
  <c r="K76" i="52"/>
  <c r="H76" i="52"/>
  <c r="R74" i="52"/>
  <c r="Q74" i="52"/>
  <c r="N74" i="52"/>
  <c r="K74" i="52"/>
  <c r="H74" i="52"/>
  <c r="R73" i="52"/>
  <c r="Q73" i="52"/>
  <c r="N73" i="52"/>
  <c r="K73" i="52"/>
  <c r="H73" i="52"/>
  <c r="R72" i="52"/>
  <c r="Q72" i="52"/>
  <c r="N72" i="52"/>
  <c r="K72" i="52"/>
  <c r="H72" i="52"/>
  <c r="R71" i="52"/>
  <c r="Q71" i="52"/>
  <c r="N71" i="52"/>
  <c r="K71" i="52"/>
  <c r="H71" i="52"/>
  <c r="R70" i="52"/>
  <c r="Q70" i="52"/>
  <c r="S70" i="52" s="1"/>
  <c r="N70" i="52"/>
  <c r="K70" i="52"/>
  <c r="H70" i="52"/>
  <c r="R69" i="52"/>
  <c r="Q69" i="52"/>
  <c r="N69" i="52"/>
  <c r="K69" i="52"/>
  <c r="H69" i="52"/>
  <c r="R68" i="52"/>
  <c r="Q68" i="52"/>
  <c r="N68" i="52"/>
  <c r="K68" i="52"/>
  <c r="H68" i="52"/>
  <c r="R67" i="52"/>
  <c r="Q67" i="52"/>
  <c r="N67" i="52"/>
  <c r="K67" i="52"/>
  <c r="H67" i="52"/>
  <c r="R66" i="52"/>
  <c r="Q66" i="52"/>
  <c r="N66" i="52"/>
  <c r="K66" i="52"/>
  <c r="H66" i="52"/>
  <c r="R64" i="52"/>
  <c r="Q64" i="52"/>
  <c r="N64" i="52"/>
  <c r="K64" i="52"/>
  <c r="H64" i="52"/>
  <c r="R63" i="52"/>
  <c r="Q63" i="52"/>
  <c r="N63" i="52"/>
  <c r="K63" i="52"/>
  <c r="H63" i="52"/>
  <c r="R62" i="52"/>
  <c r="Q62" i="52"/>
  <c r="N62" i="52"/>
  <c r="K62" i="52"/>
  <c r="H62" i="52"/>
  <c r="R60" i="52"/>
  <c r="Q60" i="52"/>
  <c r="N60" i="52"/>
  <c r="K60" i="52"/>
  <c r="H60" i="52"/>
  <c r="R59" i="52"/>
  <c r="Q59" i="52"/>
  <c r="N59" i="52"/>
  <c r="K59" i="52"/>
  <c r="H59" i="52"/>
  <c r="R58" i="52"/>
  <c r="Q58" i="52"/>
  <c r="N58" i="52"/>
  <c r="K58" i="52"/>
  <c r="H58" i="52"/>
  <c r="R57" i="52"/>
  <c r="Q57" i="52"/>
  <c r="N57" i="52"/>
  <c r="K57" i="52"/>
  <c r="H57" i="52"/>
  <c r="R56" i="52"/>
  <c r="Q56" i="52"/>
  <c r="S56" i="52" s="1"/>
  <c r="N56" i="52"/>
  <c r="K56" i="52"/>
  <c r="H56" i="52"/>
  <c r="R55" i="52"/>
  <c r="Q55" i="52"/>
  <c r="N55" i="52"/>
  <c r="K55" i="52"/>
  <c r="H55" i="52"/>
  <c r="R54" i="52"/>
  <c r="Q54" i="52"/>
  <c r="N54" i="52"/>
  <c r="K54" i="52"/>
  <c r="H54" i="52"/>
  <c r="R53" i="52"/>
  <c r="Q53" i="52"/>
  <c r="N53" i="52"/>
  <c r="K53" i="52"/>
  <c r="H53" i="52"/>
  <c r="R52" i="52"/>
  <c r="Q52" i="52"/>
  <c r="N52" i="52"/>
  <c r="K52" i="52"/>
  <c r="H52" i="52"/>
  <c r="R51" i="52"/>
  <c r="Q51" i="52"/>
  <c r="N51" i="52"/>
  <c r="K51" i="52"/>
  <c r="H51" i="52"/>
  <c r="R50" i="52"/>
  <c r="Q50" i="52"/>
  <c r="N50" i="52"/>
  <c r="K50" i="52"/>
  <c r="H50" i="52"/>
  <c r="R49" i="52"/>
  <c r="Q49" i="52"/>
  <c r="N49" i="52"/>
  <c r="K49" i="52"/>
  <c r="H49" i="52"/>
  <c r="R48" i="52"/>
  <c r="Q48" i="52"/>
  <c r="N48" i="52"/>
  <c r="K48" i="52"/>
  <c r="H48" i="52"/>
  <c r="R47" i="52"/>
  <c r="Q47" i="52"/>
  <c r="N47" i="52"/>
  <c r="K47" i="52"/>
  <c r="H47" i="52"/>
  <c r="R46" i="52"/>
  <c r="Q46" i="52"/>
  <c r="N46" i="52"/>
  <c r="K46" i="52"/>
  <c r="H46" i="52"/>
  <c r="R45" i="52"/>
  <c r="Q45" i="52"/>
  <c r="N45" i="52"/>
  <c r="K45" i="52"/>
  <c r="H45" i="52"/>
  <c r="R44" i="52"/>
  <c r="Q44" i="52"/>
  <c r="N44" i="52"/>
  <c r="K44" i="52"/>
  <c r="H44" i="52"/>
  <c r="R43" i="52"/>
  <c r="Q43" i="52"/>
  <c r="N43" i="52"/>
  <c r="K43" i="52"/>
  <c r="H43" i="52"/>
  <c r="R42" i="52"/>
  <c r="Q42" i="52"/>
  <c r="N42" i="52"/>
  <c r="K42" i="52"/>
  <c r="H42" i="52"/>
  <c r="R41" i="52"/>
  <c r="Q41" i="52"/>
  <c r="N41" i="52"/>
  <c r="K41" i="52"/>
  <c r="H41" i="52"/>
  <c r="R40" i="52"/>
  <c r="Q40" i="52"/>
  <c r="N40" i="52"/>
  <c r="K40" i="52"/>
  <c r="H40" i="52"/>
  <c r="R39" i="52"/>
  <c r="Q39" i="52"/>
  <c r="N39" i="52"/>
  <c r="K39" i="52"/>
  <c r="H39" i="52"/>
  <c r="R38" i="52"/>
  <c r="Q38" i="52"/>
  <c r="N38" i="52"/>
  <c r="K38" i="52"/>
  <c r="H38" i="52"/>
  <c r="R37" i="52"/>
  <c r="Q37" i="52"/>
  <c r="N37" i="52"/>
  <c r="K37" i="52"/>
  <c r="H37" i="52"/>
  <c r="R36" i="52"/>
  <c r="Q36" i="52"/>
  <c r="N36" i="52"/>
  <c r="K36" i="52"/>
  <c r="H36" i="52"/>
  <c r="R35" i="52"/>
  <c r="Q35" i="52"/>
  <c r="N35" i="52"/>
  <c r="K35" i="52"/>
  <c r="H35" i="52"/>
  <c r="R34" i="52"/>
  <c r="Q34" i="52"/>
  <c r="N34" i="52"/>
  <c r="K34" i="52"/>
  <c r="H34" i="52"/>
  <c r="R33" i="52"/>
  <c r="Q33" i="52"/>
  <c r="N33" i="52"/>
  <c r="K33" i="52"/>
  <c r="H33" i="52"/>
  <c r="R32" i="52"/>
  <c r="Q32" i="52"/>
  <c r="N32" i="52"/>
  <c r="K32" i="52"/>
  <c r="H32" i="52"/>
  <c r="R31" i="52"/>
  <c r="Q31" i="52"/>
  <c r="N31" i="52"/>
  <c r="K31" i="52"/>
  <c r="H31" i="52"/>
  <c r="R30" i="52"/>
  <c r="Q30" i="52"/>
  <c r="N30" i="52"/>
  <c r="K30" i="52"/>
  <c r="H30" i="52"/>
  <c r="R29" i="52"/>
  <c r="Q29" i="52"/>
  <c r="N29" i="52"/>
  <c r="K29" i="52"/>
  <c r="H29" i="52"/>
  <c r="R28" i="52"/>
  <c r="Q28" i="52"/>
  <c r="N28" i="52"/>
  <c r="K28" i="52"/>
  <c r="H28" i="52"/>
  <c r="R27" i="52"/>
  <c r="Q27" i="52"/>
  <c r="N27" i="52"/>
  <c r="K27" i="52"/>
  <c r="H27" i="52"/>
  <c r="R26" i="52"/>
  <c r="Q26" i="52"/>
  <c r="N26" i="52"/>
  <c r="K26" i="52"/>
  <c r="H26" i="52"/>
  <c r="R24" i="52"/>
  <c r="Q24" i="52"/>
  <c r="N24" i="52"/>
  <c r="K24" i="52"/>
  <c r="H24" i="52"/>
  <c r="R23" i="52"/>
  <c r="Q23" i="52"/>
  <c r="N23" i="52"/>
  <c r="K23" i="52"/>
  <c r="H23" i="52"/>
  <c r="R22" i="52"/>
  <c r="Q22" i="52"/>
  <c r="N22" i="52"/>
  <c r="K22" i="52"/>
  <c r="H22" i="52"/>
  <c r="R21" i="52"/>
  <c r="Q21" i="52"/>
  <c r="N21" i="52"/>
  <c r="K21" i="52"/>
  <c r="H21" i="52"/>
  <c r="R20" i="52"/>
  <c r="S20" i="52" s="1"/>
  <c r="N20" i="52"/>
  <c r="K20" i="52"/>
  <c r="H20" i="52"/>
  <c r="R19" i="52"/>
  <c r="Q19" i="52"/>
  <c r="N19" i="52"/>
  <c r="K19" i="52"/>
  <c r="H19" i="52"/>
  <c r="R18" i="52"/>
  <c r="Q18" i="52"/>
  <c r="N18" i="52"/>
  <c r="K18" i="52"/>
  <c r="H18" i="52"/>
  <c r="R17" i="52"/>
  <c r="Q17" i="52"/>
  <c r="N17" i="52"/>
  <c r="K17" i="52"/>
  <c r="H17" i="52"/>
  <c r="R16" i="52"/>
  <c r="Q16" i="52"/>
  <c r="N16" i="52"/>
  <c r="K16" i="52"/>
  <c r="H16" i="52"/>
  <c r="R15" i="52"/>
  <c r="Q15" i="52"/>
  <c r="N15" i="52"/>
  <c r="K15" i="52"/>
  <c r="H15" i="52"/>
  <c r="R14" i="52"/>
  <c r="Q14" i="52"/>
  <c r="N14" i="52"/>
  <c r="K14" i="52"/>
  <c r="H14" i="52"/>
  <c r="R13" i="52"/>
  <c r="Q13" i="52"/>
  <c r="N13" i="52"/>
  <c r="K13" i="52"/>
  <c r="H13" i="52"/>
  <c r="R12" i="52"/>
  <c r="Q12" i="52"/>
  <c r="N12" i="52"/>
  <c r="K12" i="52"/>
  <c r="H12" i="52"/>
  <c r="R11" i="52"/>
  <c r="Q11" i="52"/>
  <c r="N11" i="52"/>
  <c r="K11" i="52"/>
  <c r="H11" i="52"/>
  <c r="R10" i="52"/>
  <c r="Q10" i="52"/>
  <c r="N10" i="52"/>
  <c r="K10" i="52"/>
  <c r="H10" i="52"/>
  <c r="R9" i="52"/>
  <c r="Q9" i="52"/>
  <c r="N9" i="52"/>
  <c r="P9" i="52" s="1"/>
  <c r="K9" i="52"/>
  <c r="H9" i="52"/>
  <c r="R7" i="52"/>
  <c r="Q7" i="52"/>
  <c r="N7" i="52"/>
  <c r="K7" i="52"/>
  <c r="H7" i="52"/>
  <c r="P39" i="52" l="1"/>
  <c r="P64" i="52"/>
  <c r="P103" i="52"/>
  <c r="P90" i="52"/>
  <c r="P38" i="52"/>
  <c r="P89" i="52"/>
  <c r="P102" i="52"/>
  <c r="S37" i="52"/>
  <c r="S76" i="52"/>
  <c r="S88" i="52"/>
  <c r="S97" i="52"/>
  <c r="S89" i="52"/>
  <c r="P16" i="52"/>
  <c r="P21" i="52"/>
  <c r="P34" i="52"/>
  <c r="P46" i="52"/>
  <c r="P72" i="52"/>
  <c r="P44" i="52"/>
  <c r="P19" i="52"/>
  <c r="P62" i="52"/>
  <c r="P37" i="52"/>
  <c r="P82" i="52"/>
  <c r="P94" i="52"/>
  <c r="P83" i="52"/>
  <c r="P70" i="52"/>
  <c r="P14" i="52"/>
  <c r="P32" i="52"/>
  <c r="P24" i="52"/>
  <c r="P85" i="52"/>
  <c r="P22" i="52"/>
  <c r="P35" i="52"/>
  <c r="P47" i="52"/>
  <c r="P73" i="52"/>
  <c r="P111" i="52"/>
  <c r="P10" i="52"/>
  <c r="P28" i="52"/>
  <c r="P40" i="52"/>
  <c r="P66" i="52"/>
  <c r="P15" i="52"/>
  <c r="P33" i="52"/>
  <c r="P45" i="52"/>
  <c r="P71" i="52"/>
  <c r="P84" i="52"/>
  <c r="S104" i="52"/>
  <c r="P109" i="52"/>
  <c r="P23" i="52"/>
  <c r="P48" i="52"/>
  <c r="P100" i="52"/>
  <c r="P11" i="52"/>
  <c r="P29" i="52"/>
  <c r="P67" i="52"/>
  <c r="P80" i="52"/>
  <c r="S94" i="52"/>
  <c r="P31" i="52"/>
  <c r="P98" i="52"/>
  <c r="P13" i="52"/>
  <c r="P43" i="52"/>
  <c r="S72" i="52"/>
  <c r="S85" i="52"/>
  <c r="S110" i="52"/>
  <c r="S103" i="52"/>
  <c r="P30" i="52"/>
  <c r="P42" i="52"/>
  <c r="P54" i="52"/>
  <c r="P68" i="52"/>
  <c r="P81" i="52"/>
  <c r="P106" i="52"/>
  <c r="S29" i="52"/>
  <c r="S105" i="52"/>
  <c r="S101" i="52"/>
  <c r="S66" i="52"/>
  <c r="S91" i="52"/>
  <c r="S31" i="52"/>
  <c r="S43" i="52"/>
  <c r="S55" i="52"/>
  <c r="S107" i="52"/>
  <c r="S99" i="52"/>
  <c r="S111" i="52"/>
  <c r="S36" i="52"/>
  <c r="S102" i="52"/>
  <c r="S109" i="52"/>
  <c r="S92" i="52"/>
  <c r="S90" i="52"/>
  <c r="S98" i="52"/>
  <c r="S30" i="52"/>
  <c r="S57" i="52"/>
  <c r="S84" i="52"/>
  <c r="S41" i="52"/>
  <c r="S67" i="52"/>
  <c r="S39" i="52"/>
  <c r="S44" i="52"/>
  <c r="S64" i="52"/>
  <c r="S78" i="52"/>
  <c r="S47" i="52"/>
  <c r="S62" i="52"/>
  <c r="S69" i="52"/>
  <c r="S77" i="52"/>
  <c r="S82" i="52"/>
  <c r="S33" i="52"/>
  <c r="S45" i="52"/>
  <c r="S86" i="52"/>
  <c r="S27" i="52"/>
  <c r="S53" i="52"/>
  <c r="S24" i="52"/>
  <c r="S51" i="52"/>
  <c r="S58" i="52"/>
  <c r="S80" i="52"/>
  <c r="S59" i="52"/>
  <c r="S83" i="52"/>
  <c r="S73" i="52"/>
  <c r="S48" i="52"/>
  <c r="S63" i="52"/>
  <c r="S71" i="52"/>
  <c r="S79" i="52"/>
  <c r="S74" i="52"/>
  <c r="S100" i="52"/>
  <c r="S32" i="52"/>
  <c r="S68" i="52"/>
  <c r="S93" i="52"/>
  <c r="S22" i="52"/>
  <c r="S35" i="52"/>
  <c r="S49" i="52"/>
  <c r="S60" i="52"/>
  <c r="S87" i="52"/>
  <c r="S23" i="52"/>
  <c r="S54" i="52"/>
  <c r="S81" i="52"/>
  <c r="S106" i="52"/>
  <c r="S46" i="52"/>
  <c r="S14" i="52"/>
  <c r="S42" i="52"/>
  <c r="S40" i="52"/>
  <c r="S12" i="52"/>
  <c r="S38" i="52"/>
  <c r="S34" i="52"/>
  <c r="S28" i="52"/>
  <c r="S52" i="52"/>
  <c r="S26" i="52"/>
  <c r="S50" i="52"/>
  <c r="S21" i="52"/>
  <c r="S17" i="52"/>
  <c r="S18" i="52"/>
  <c r="H112" i="52"/>
  <c r="S13" i="52"/>
  <c r="S11" i="52"/>
  <c r="S16" i="52"/>
  <c r="S19" i="52"/>
  <c r="S10" i="52"/>
  <c r="S9" i="52"/>
  <c r="N112" i="52"/>
  <c r="S15" i="52"/>
  <c r="K112" i="52"/>
  <c r="K118" i="52" s="1"/>
  <c r="R112" i="52"/>
  <c r="Q112" i="52"/>
  <c r="S7" i="52"/>
  <c r="S112" i="52" l="1"/>
  <c r="K115" i="51" l="1"/>
  <c r="J115" i="51"/>
  <c r="H115" i="51"/>
  <c r="H122" i="51" s="1"/>
  <c r="G115" i="51"/>
  <c r="G122" i="51" s="1"/>
  <c r="N114" i="51"/>
  <c r="M114" i="51"/>
  <c r="L114" i="51"/>
  <c r="I114" i="51"/>
  <c r="N113" i="51"/>
  <c r="M113" i="51"/>
  <c r="O113" i="51" s="1"/>
  <c r="L113" i="51"/>
  <c r="I113" i="51"/>
  <c r="N112" i="51"/>
  <c r="M112" i="51"/>
  <c r="L112" i="51"/>
  <c r="I112" i="51"/>
  <c r="N111" i="51"/>
  <c r="M111" i="51"/>
  <c r="L111" i="51"/>
  <c r="I111" i="51"/>
  <c r="N110" i="51"/>
  <c r="M110" i="51"/>
  <c r="O110" i="51" s="1"/>
  <c r="L110" i="51"/>
  <c r="I110" i="51"/>
  <c r="N109" i="51"/>
  <c r="M109" i="51"/>
  <c r="O109" i="51" s="1"/>
  <c r="L109" i="51"/>
  <c r="I109" i="51"/>
  <c r="O108" i="51"/>
  <c r="N108" i="51"/>
  <c r="M108" i="51"/>
  <c r="L108" i="51"/>
  <c r="I108" i="51"/>
  <c r="N107" i="51"/>
  <c r="M107" i="51"/>
  <c r="O107" i="51" s="1"/>
  <c r="L107" i="51"/>
  <c r="I107" i="51"/>
  <c r="N106" i="51"/>
  <c r="M106" i="51"/>
  <c r="O106" i="51" s="1"/>
  <c r="L106" i="51"/>
  <c r="I106" i="51"/>
  <c r="N105" i="51"/>
  <c r="M105" i="51"/>
  <c r="L105" i="51"/>
  <c r="I105" i="51"/>
  <c r="N104" i="51"/>
  <c r="M104" i="51"/>
  <c r="O104" i="51" s="1"/>
  <c r="L104" i="51"/>
  <c r="I104" i="51"/>
  <c r="N103" i="51"/>
  <c r="M103" i="51"/>
  <c r="L103" i="51"/>
  <c r="I103" i="51"/>
  <c r="N102" i="51"/>
  <c r="M102" i="51"/>
  <c r="L102" i="51"/>
  <c r="I102" i="51"/>
  <c r="N101" i="51"/>
  <c r="M101" i="51"/>
  <c r="O101" i="51" s="1"/>
  <c r="L101" i="51"/>
  <c r="I101" i="51"/>
  <c r="N100" i="51"/>
  <c r="M100" i="51"/>
  <c r="O100" i="51" s="1"/>
  <c r="L100" i="51"/>
  <c r="I100" i="51"/>
  <c r="N99" i="51"/>
  <c r="M99" i="51"/>
  <c r="O99" i="51" s="1"/>
  <c r="L99" i="51"/>
  <c r="I99" i="51"/>
  <c r="N98" i="51"/>
  <c r="M98" i="51"/>
  <c r="O98" i="51" s="1"/>
  <c r="L98" i="51"/>
  <c r="I98" i="51"/>
  <c r="N97" i="51"/>
  <c r="M97" i="51"/>
  <c r="O97" i="51" s="1"/>
  <c r="L97" i="51"/>
  <c r="I97" i="51"/>
  <c r="N96" i="51"/>
  <c r="M96" i="51"/>
  <c r="O96" i="51" s="1"/>
  <c r="L96" i="51"/>
  <c r="I96" i="51"/>
  <c r="N95" i="51"/>
  <c r="M95" i="51"/>
  <c r="O95" i="51" s="1"/>
  <c r="L95" i="51"/>
  <c r="I95" i="51"/>
  <c r="N94" i="51"/>
  <c r="M94" i="51"/>
  <c r="O94" i="51" s="1"/>
  <c r="L94" i="51"/>
  <c r="I94" i="51"/>
  <c r="N93" i="51"/>
  <c r="M93" i="51"/>
  <c r="L93" i="51"/>
  <c r="I93" i="51"/>
  <c r="N92" i="51"/>
  <c r="M92" i="51"/>
  <c r="O92" i="51" s="1"/>
  <c r="L92" i="51"/>
  <c r="I92" i="51"/>
  <c r="N91" i="51"/>
  <c r="M91" i="51"/>
  <c r="L91" i="51"/>
  <c r="I91" i="51"/>
  <c r="N90" i="51"/>
  <c r="M90" i="51"/>
  <c r="L90" i="51"/>
  <c r="I90" i="51"/>
  <c r="N89" i="51"/>
  <c r="M89" i="51"/>
  <c r="O89" i="51" s="1"/>
  <c r="L89" i="51"/>
  <c r="I89" i="51"/>
  <c r="N88" i="51"/>
  <c r="M88" i="51"/>
  <c r="O88" i="51" s="1"/>
  <c r="L88" i="51"/>
  <c r="I88" i="51"/>
  <c r="N87" i="51"/>
  <c r="M87" i="51"/>
  <c r="O87" i="51" s="1"/>
  <c r="L87" i="51"/>
  <c r="I87" i="51"/>
  <c r="O86" i="51"/>
  <c r="N86" i="51"/>
  <c r="M86" i="51"/>
  <c r="L86" i="51"/>
  <c r="I86" i="51"/>
  <c r="N85" i="51"/>
  <c r="M85" i="51"/>
  <c r="O85" i="51" s="1"/>
  <c r="L85" i="51"/>
  <c r="I85" i="51"/>
  <c r="N84" i="51"/>
  <c r="M84" i="51"/>
  <c r="O84" i="51" s="1"/>
  <c r="L84" i="51"/>
  <c r="I84" i="51"/>
  <c r="N83" i="51"/>
  <c r="M83" i="51"/>
  <c r="O83" i="51" s="1"/>
  <c r="L83" i="51"/>
  <c r="I83" i="51"/>
  <c r="N82" i="51"/>
  <c r="M82" i="51"/>
  <c r="O82" i="51" s="1"/>
  <c r="L82" i="51"/>
  <c r="I82" i="51"/>
  <c r="N81" i="51"/>
  <c r="M81" i="51"/>
  <c r="L81" i="51"/>
  <c r="I81" i="51"/>
  <c r="N80" i="51"/>
  <c r="M80" i="51"/>
  <c r="O80" i="51" s="1"/>
  <c r="L80" i="51"/>
  <c r="I80" i="51"/>
  <c r="N79" i="51"/>
  <c r="M79" i="51"/>
  <c r="L79" i="51"/>
  <c r="I79" i="51"/>
  <c r="N78" i="51"/>
  <c r="M78" i="51"/>
  <c r="L78" i="51"/>
  <c r="I78" i="51"/>
  <c r="N77" i="51"/>
  <c r="M77" i="51"/>
  <c r="O77" i="51" s="1"/>
  <c r="L77" i="51"/>
  <c r="I77" i="51"/>
  <c r="N76" i="51"/>
  <c r="M76" i="51"/>
  <c r="O76" i="51" s="1"/>
  <c r="L76" i="51"/>
  <c r="I76" i="51"/>
  <c r="N75" i="51"/>
  <c r="M75" i="51"/>
  <c r="O75" i="51" s="1"/>
  <c r="L75" i="51"/>
  <c r="I75" i="51"/>
  <c r="N74" i="51"/>
  <c r="M74" i="51"/>
  <c r="O74" i="51" s="1"/>
  <c r="L74" i="51"/>
  <c r="I74" i="51"/>
  <c r="N73" i="51"/>
  <c r="M73" i="51"/>
  <c r="O73" i="51" s="1"/>
  <c r="L73" i="51"/>
  <c r="I73" i="51"/>
  <c r="N72" i="51"/>
  <c r="M72" i="51"/>
  <c r="O72" i="51" s="1"/>
  <c r="L72" i="51"/>
  <c r="I72" i="51"/>
  <c r="N71" i="51"/>
  <c r="M71" i="51"/>
  <c r="O71" i="51" s="1"/>
  <c r="L71" i="51"/>
  <c r="I71" i="51"/>
  <c r="N70" i="51"/>
  <c r="M70" i="51"/>
  <c r="O70" i="51" s="1"/>
  <c r="L70" i="51"/>
  <c r="I70" i="51"/>
  <c r="N69" i="51"/>
  <c r="M69" i="51"/>
  <c r="L69" i="51"/>
  <c r="I69" i="51"/>
  <c r="N68" i="51"/>
  <c r="M68" i="51"/>
  <c r="O68" i="51" s="1"/>
  <c r="L68" i="51"/>
  <c r="I68" i="51"/>
  <c r="N67" i="51"/>
  <c r="M67" i="51"/>
  <c r="L67" i="51"/>
  <c r="I67" i="51"/>
  <c r="N66" i="51"/>
  <c r="M66" i="51"/>
  <c r="L66" i="51"/>
  <c r="I66" i="51"/>
  <c r="N65" i="51"/>
  <c r="M65" i="51"/>
  <c r="O65" i="51" s="1"/>
  <c r="L65" i="51"/>
  <c r="I65" i="51"/>
  <c r="N64" i="51"/>
  <c r="M64" i="51"/>
  <c r="O64" i="51" s="1"/>
  <c r="L64" i="51"/>
  <c r="I64" i="51"/>
  <c r="N63" i="51"/>
  <c r="M63" i="51"/>
  <c r="L63" i="51"/>
  <c r="I63" i="51"/>
  <c r="N62" i="51"/>
  <c r="M62" i="51"/>
  <c r="O62" i="51" s="1"/>
  <c r="L62" i="51"/>
  <c r="I62" i="51"/>
  <c r="N61" i="51"/>
  <c r="M61" i="51"/>
  <c r="O61" i="51" s="1"/>
  <c r="L61" i="51"/>
  <c r="I61" i="51"/>
  <c r="N60" i="51"/>
  <c r="M60" i="51"/>
  <c r="L60" i="51"/>
  <c r="I60" i="51"/>
  <c r="N59" i="51"/>
  <c r="M59" i="51"/>
  <c r="O59" i="51" s="1"/>
  <c r="L59" i="51"/>
  <c r="I59" i="51"/>
  <c r="N58" i="51"/>
  <c r="M58" i="51"/>
  <c r="O58" i="51" s="1"/>
  <c r="L58" i="51"/>
  <c r="I58" i="51"/>
  <c r="N57" i="51"/>
  <c r="M57" i="51"/>
  <c r="L57" i="51"/>
  <c r="I57" i="51"/>
  <c r="N56" i="51"/>
  <c r="M56" i="51"/>
  <c r="L56" i="51"/>
  <c r="I56" i="51"/>
  <c r="N55" i="51"/>
  <c r="M55" i="51"/>
  <c r="L55" i="51"/>
  <c r="I55" i="51"/>
  <c r="N54" i="51"/>
  <c r="M54" i="51"/>
  <c r="L54" i="51"/>
  <c r="I54" i="51"/>
  <c r="N53" i="51"/>
  <c r="M53" i="51"/>
  <c r="O53" i="51" s="1"/>
  <c r="L53" i="51"/>
  <c r="I53" i="51"/>
  <c r="O52" i="51"/>
  <c r="N52" i="51"/>
  <c r="M52" i="51"/>
  <c r="L52" i="51"/>
  <c r="I52" i="51"/>
  <c r="N51" i="51"/>
  <c r="M51" i="51"/>
  <c r="O51" i="51" s="1"/>
  <c r="L51" i="51"/>
  <c r="I51" i="51"/>
  <c r="N50" i="51"/>
  <c r="M50" i="51"/>
  <c r="O50" i="51" s="1"/>
  <c r="L50" i="51"/>
  <c r="I50" i="51"/>
  <c r="N49" i="51"/>
  <c r="O49" i="51" s="1"/>
  <c r="M49" i="51"/>
  <c r="L49" i="51"/>
  <c r="I49" i="51"/>
  <c r="N48" i="51"/>
  <c r="M48" i="51"/>
  <c r="O48" i="51" s="1"/>
  <c r="L48" i="51"/>
  <c r="I48" i="51"/>
  <c r="N47" i="51"/>
  <c r="M47" i="51"/>
  <c r="O47" i="51" s="1"/>
  <c r="L47" i="51"/>
  <c r="I47" i="51"/>
  <c r="N46" i="51"/>
  <c r="M46" i="51"/>
  <c r="L46" i="51"/>
  <c r="I46" i="51"/>
  <c r="N45" i="51"/>
  <c r="M45" i="51"/>
  <c r="L45" i="51"/>
  <c r="I45" i="51"/>
  <c r="N44" i="51"/>
  <c r="M44" i="51"/>
  <c r="O44" i="51" s="1"/>
  <c r="L44" i="51"/>
  <c r="I44" i="51"/>
  <c r="N43" i="51"/>
  <c r="M43" i="51"/>
  <c r="L43" i="51"/>
  <c r="I43" i="51"/>
  <c r="N42" i="51"/>
  <c r="M42" i="51"/>
  <c r="L42" i="51"/>
  <c r="I42" i="51"/>
  <c r="N41" i="51"/>
  <c r="M41" i="51"/>
  <c r="L41" i="51"/>
  <c r="I41" i="51"/>
  <c r="N40" i="51"/>
  <c r="M40" i="51"/>
  <c r="O40" i="51" s="1"/>
  <c r="L40" i="51"/>
  <c r="I40" i="51"/>
  <c r="N39" i="51"/>
  <c r="M39" i="51"/>
  <c r="O39" i="51" s="1"/>
  <c r="L39" i="51"/>
  <c r="I39" i="51"/>
  <c r="N38" i="51"/>
  <c r="M38" i="51"/>
  <c r="O38" i="51" s="1"/>
  <c r="L38" i="51"/>
  <c r="I38" i="51"/>
  <c r="N37" i="51"/>
  <c r="M37" i="51"/>
  <c r="O37" i="51" s="1"/>
  <c r="L37" i="51"/>
  <c r="I37" i="51"/>
  <c r="N36" i="51"/>
  <c r="M36" i="51"/>
  <c r="O36" i="51" s="1"/>
  <c r="L36" i="51"/>
  <c r="I36" i="51"/>
  <c r="N35" i="51"/>
  <c r="M35" i="51"/>
  <c r="O35" i="51" s="1"/>
  <c r="L35" i="51"/>
  <c r="I35" i="51"/>
  <c r="N34" i="51"/>
  <c r="M34" i="51"/>
  <c r="O34" i="51" s="1"/>
  <c r="L34" i="51"/>
  <c r="I34" i="51"/>
  <c r="N33" i="51"/>
  <c r="M33" i="51"/>
  <c r="O33" i="51" s="1"/>
  <c r="L33" i="51"/>
  <c r="I33" i="51"/>
  <c r="N32" i="51"/>
  <c r="M32" i="51"/>
  <c r="L32" i="51"/>
  <c r="I32" i="51"/>
  <c r="N31" i="51"/>
  <c r="M31" i="51"/>
  <c r="L31" i="51"/>
  <c r="I31" i="51"/>
  <c r="N30" i="51"/>
  <c r="M30" i="51"/>
  <c r="L30" i="51"/>
  <c r="I30" i="51"/>
  <c r="N29" i="51"/>
  <c r="M29" i="51"/>
  <c r="L29" i="51"/>
  <c r="I29" i="51"/>
  <c r="N28" i="51"/>
  <c r="M28" i="51"/>
  <c r="O28" i="51" s="1"/>
  <c r="L28" i="51"/>
  <c r="I28" i="51"/>
  <c r="N27" i="51"/>
  <c r="M27" i="51"/>
  <c r="O27" i="51" s="1"/>
  <c r="L27" i="51"/>
  <c r="I27" i="51"/>
  <c r="N26" i="51"/>
  <c r="M26" i="51"/>
  <c r="O26" i="51" s="1"/>
  <c r="L26" i="51"/>
  <c r="I26" i="51"/>
  <c r="N25" i="51"/>
  <c r="M25" i="51"/>
  <c r="O25" i="51" s="1"/>
  <c r="L25" i="51"/>
  <c r="I25" i="51"/>
  <c r="N24" i="51"/>
  <c r="M24" i="51"/>
  <c r="O24" i="51" s="1"/>
  <c r="L24" i="51"/>
  <c r="I24" i="51"/>
  <c r="N23" i="51"/>
  <c r="M23" i="51"/>
  <c r="O23" i="51" s="1"/>
  <c r="L23" i="51"/>
  <c r="I23" i="51"/>
  <c r="N22" i="51"/>
  <c r="M22" i="51"/>
  <c r="O22" i="51" s="1"/>
  <c r="L22" i="51"/>
  <c r="I22" i="51"/>
  <c r="N21" i="51"/>
  <c r="M21" i="51"/>
  <c r="L21" i="51"/>
  <c r="I21" i="51"/>
  <c r="N20" i="51"/>
  <c r="M20" i="51"/>
  <c r="O20" i="51" s="1"/>
  <c r="L20" i="51"/>
  <c r="I20" i="51"/>
  <c r="N19" i="51"/>
  <c r="M19" i="51"/>
  <c r="O19" i="51" s="1"/>
  <c r="L19" i="51"/>
  <c r="I19" i="51"/>
  <c r="N18" i="51"/>
  <c r="M18" i="51"/>
  <c r="L18" i="51"/>
  <c r="I18" i="51"/>
  <c r="N17" i="51"/>
  <c r="M17" i="51"/>
  <c r="O17" i="51" s="1"/>
  <c r="L17" i="51"/>
  <c r="I17" i="51"/>
  <c r="N15" i="51"/>
  <c r="M15" i="51"/>
  <c r="L15" i="51"/>
  <c r="I15" i="51"/>
  <c r="B9" i="51"/>
  <c r="O112" i="51" l="1"/>
  <c r="O79" i="51"/>
  <c r="O105" i="51"/>
  <c r="O57" i="51"/>
  <c r="O91" i="51"/>
  <c r="O102" i="51"/>
  <c r="O69" i="51"/>
  <c r="O114" i="51"/>
  <c r="O81" i="51"/>
  <c r="O103" i="51"/>
  <c r="O55" i="51"/>
  <c r="O111" i="51"/>
  <c r="O93" i="51"/>
  <c r="O21" i="51"/>
  <c r="O63" i="51"/>
  <c r="O78" i="51"/>
  <c r="O90" i="51"/>
  <c r="I115" i="51"/>
  <c r="I122" i="51" s="1"/>
  <c r="L115" i="51"/>
  <c r="O43" i="51"/>
  <c r="O54" i="51"/>
  <c r="O66" i="51"/>
  <c r="O41" i="51"/>
  <c r="O56" i="51"/>
  <c r="O60" i="51"/>
  <c r="O67" i="51"/>
  <c r="O31" i="51"/>
  <c r="O45" i="51"/>
  <c r="O18" i="51"/>
  <c r="O29" i="51"/>
  <c r="O32" i="51"/>
  <c r="O46" i="51"/>
  <c r="M115" i="51"/>
  <c r="N115" i="51"/>
  <c r="O15" i="51"/>
  <c r="O30" i="51"/>
  <c r="O42" i="51"/>
  <c r="C22" i="50"/>
  <c r="D22" i="50"/>
  <c r="B23" i="50"/>
  <c r="B22" i="50" s="1"/>
  <c r="C17" i="50"/>
  <c r="D17" i="50"/>
  <c r="C8" i="50"/>
  <c r="D8" i="50"/>
  <c r="B9" i="50"/>
  <c r="B8" i="50" s="1"/>
  <c r="D24" i="50"/>
  <c r="D26" i="50"/>
  <c r="D28" i="50"/>
  <c r="B19" i="50"/>
  <c r="B20" i="50"/>
  <c r="B25" i="50"/>
  <c r="B24" i="50" s="1"/>
  <c r="B27" i="50"/>
  <c r="B26" i="50" s="1"/>
  <c r="B29" i="50"/>
  <c r="B30" i="50"/>
  <c r="B18" i="50"/>
  <c r="C10" i="50"/>
  <c r="D10" i="50"/>
  <c r="B12" i="50"/>
  <c r="B13" i="50"/>
  <c r="B14" i="50"/>
  <c r="B15" i="50"/>
  <c r="B11" i="50"/>
  <c r="C24" i="50"/>
  <c r="C26" i="50"/>
  <c r="C28" i="50"/>
  <c r="D16" i="50" l="1"/>
  <c r="O115" i="51"/>
  <c r="B17" i="50"/>
  <c r="C16" i="50"/>
  <c r="B10" i="50"/>
  <c r="D31" i="50"/>
  <c r="C31" i="50"/>
  <c r="B28" i="50"/>
  <c r="P32" i="5"/>
  <c r="C20" i="38"/>
  <c r="D20" i="38"/>
  <c r="E20" i="38"/>
  <c r="F20" i="38"/>
  <c r="G20" i="38"/>
  <c r="H20" i="38"/>
  <c r="I20" i="38"/>
  <c r="J20" i="38"/>
  <c r="K20" i="38"/>
  <c r="L20" i="38"/>
  <c r="M20" i="38"/>
  <c r="B20" i="38"/>
  <c r="P19" i="5"/>
  <c r="C23" i="37"/>
  <c r="C97" i="37" s="1"/>
  <c r="C98" i="37" s="1"/>
  <c r="D23" i="37"/>
  <c r="D97" i="37" s="1"/>
  <c r="D98" i="37" s="1"/>
  <c r="E23" i="37"/>
  <c r="E97" i="37" s="1"/>
  <c r="E98" i="37" s="1"/>
  <c r="F23" i="37"/>
  <c r="F97" i="37" s="1"/>
  <c r="F98" i="37" s="1"/>
  <c r="G23" i="37"/>
  <c r="G97" i="37" s="1"/>
  <c r="G98" i="37" s="1"/>
  <c r="H23" i="37"/>
  <c r="H97" i="37" s="1"/>
  <c r="H98" i="37" s="1"/>
  <c r="I23" i="37"/>
  <c r="I97" i="37" s="1"/>
  <c r="I98" i="37" s="1"/>
  <c r="J23" i="37"/>
  <c r="J97" i="37" s="1"/>
  <c r="J98" i="37" s="1"/>
  <c r="K23" i="37"/>
  <c r="K97" i="37" s="1"/>
  <c r="K98" i="37" s="1"/>
  <c r="L23" i="37"/>
  <c r="L97" i="37" s="1"/>
  <c r="L98" i="37" s="1"/>
  <c r="M23" i="37"/>
  <c r="M97" i="37" s="1"/>
  <c r="M98" i="37" s="1"/>
  <c r="N23" i="37"/>
  <c r="N97" i="37" s="1"/>
  <c r="N98" i="37" s="1"/>
  <c r="O23" i="37"/>
  <c r="O97" i="37" s="1"/>
  <c r="O98" i="37" s="1"/>
  <c r="B23" i="37"/>
  <c r="B97" i="37" s="1"/>
  <c r="B98" i="37" s="1"/>
  <c r="C18" i="36"/>
  <c r="C17" i="36" s="1"/>
  <c r="D18" i="36"/>
  <c r="E18" i="36"/>
  <c r="F18" i="36"/>
  <c r="G18" i="36"/>
  <c r="G17" i="36" s="1"/>
  <c r="H18" i="36"/>
  <c r="I18" i="36"/>
  <c r="I17" i="36" s="1"/>
  <c r="J18" i="36"/>
  <c r="J17" i="36" s="1"/>
  <c r="K18" i="36"/>
  <c r="K17" i="36" s="1"/>
  <c r="L18" i="36"/>
  <c r="L17" i="36" s="1"/>
  <c r="M18" i="36"/>
  <c r="M17" i="36" s="1"/>
  <c r="M64" i="36" s="1"/>
  <c r="M65" i="36" s="1"/>
  <c r="N18" i="36"/>
  <c r="N17" i="36" s="1"/>
  <c r="O18" i="36"/>
  <c r="O17" i="36" s="1"/>
  <c r="B21" i="36"/>
  <c r="B22" i="36"/>
  <c r="B23" i="36"/>
  <c r="B24" i="36"/>
  <c r="B25" i="36"/>
  <c r="B26" i="36"/>
  <c r="B27" i="36"/>
  <c r="B28" i="36"/>
  <c r="B29" i="36"/>
  <c r="B30" i="36"/>
  <c r="B31" i="36"/>
  <c r="B32" i="36"/>
  <c r="B33" i="36"/>
  <c r="B34" i="36"/>
  <c r="B35" i="36"/>
  <c r="B36" i="36"/>
  <c r="B37" i="36"/>
  <c r="B38" i="36"/>
  <c r="B39" i="36"/>
  <c r="B19" i="36"/>
  <c r="B20" i="36"/>
  <c r="C8" i="36"/>
  <c r="D8" i="36"/>
  <c r="E8" i="36"/>
  <c r="F8" i="36"/>
  <c r="G8" i="36"/>
  <c r="H8" i="36"/>
  <c r="I8" i="36"/>
  <c r="J8" i="36"/>
  <c r="K8" i="36"/>
  <c r="L8" i="36"/>
  <c r="M8" i="36"/>
  <c r="N8" i="36"/>
  <c r="O8" i="36"/>
  <c r="B12" i="36"/>
  <c r="B13" i="36"/>
  <c r="B14" i="36"/>
  <c r="B15" i="36"/>
  <c r="B16" i="36"/>
  <c r="B9" i="36"/>
  <c r="B10" i="36"/>
  <c r="B11" i="36"/>
  <c r="D17" i="36"/>
  <c r="E17" i="36"/>
  <c r="E64" i="36" s="1"/>
  <c r="E65" i="36" s="1"/>
  <c r="F17" i="36"/>
  <c r="H17" i="36"/>
  <c r="P17" i="36"/>
  <c r="B16" i="50" l="1"/>
  <c r="C64" i="36"/>
  <c r="C65" i="36" s="1"/>
  <c r="P64" i="36"/>
  <c r="P65" i="36" s="1"/>
  <c r="I64" i="36"/>
  <c r="I65" i="36" s="1"/>
  <c r="B31" i="50"/>
  <c r="N64" i="36"/>
  <c r="N65" i="36" s="1"/>
  <c r="H64" i="36"/>
  <c r="H65" i="36" s="1"/>
  <c r="F64" i="36"/>
  <c r="F65" i="36" s="1"/>
  <c r="O64" i="36"/>
  <c r="O65" i="36" s="1"/>
  <c r="G64" i="36"/>
  <c r="G65" i="36" s="1"/>
  <c r="B18" i="36"/>
  <c r="B17" i="36" s="1"/>
  <c r="B8" i="36"/>
  <c r="J64" i="36"/>
  <c r="J65" i="36" s="1"/>
  <c r="K64" i="36"/>
  <c r="K65" i="36" s="1"/>
  <c r="D64" i="36"/>
  <c r="D65" i="36" s="1"/>
  <c r="L64" i="36"/>
  <c r="L65" i="36" s="1"/>
  <c r="P4" i="5"/>
  <c r="M49" i="5"/>
  <c r="B64" i="36" l="1"/>
  <c r="B65" i="36" s="1"/>
  <c r="E6" i="3"/>
  <c r="E7" i="3"/>
  <c r="E8" i="3"/>
  <c r="D9" i="3"/>
  <c r="C9" i="3"/>
  <c r="E9" i="3" l="1"/>
  <c r="F9" i="3" s="1"/>
  <c r="F6" i="3" l="1"/>
  <c r="F8" i="3"/>
  <c r="F7" i="3"/>
  <c r="G17" i="49" l="1"/>
  <c r="F17" i="49"/>
  <c r="E17" i="49"/>
  <c r="H17" i="49" s="1"/>
  <c r="D17" i="49"/>
  <c r="C17" i="49"/>
  <c r="B17" i="49"/>
  <c r="H16" i="49"/>
  <c r="H15" i="49"/>
  <c r="H14" i="49"/>
  <c r="H13" i="49"/>
  <c r="H12" i="49"/>
  <c r="H11" i="49"/>
  <c r="H10" i="49"/>
  <c r="H9" i="49"/>
  <c r="H8" i="49"/>
  <c r="H7" i="49"/>
  <c r="C16" i="48" l="1"/>
  <c r="C12" i="43"/>
  <c r="D30" i="47"/>
  <c r="E30" i="47"/>
  <c r="F30" i="47"/>
  <c r="G30" i="47"/>
  <c r="H30" i="47"/>
  <c r="I30" i="47"/>
  <c r="J30" i="47"/>
  <c r="K30" i="47"/>
  <c r="L30" i="47"/>
  <c r="M30" i="47"/>
  <c r="N30" i="47"/>
  <c r="O30" i="47"/>
  <c r="P30" i="47"/>
  <c r="Q30" i="47"/>
  <c r="R30" i="47"/>
  <c r="S30" i="47"/>
  <c r="C37" i="47"/>
  <c r="C36" i="48" s="1"/>
  <c r="C36" i="47"/>
  <c r="C35" i="48" s="1"/>
  <c r="C17" i="47"/>
  <c r="C18" i="47"/>
  <c r="C17" i="48" s="1"/>
  <c r="C41" i="47" l="1"/>
  <c r="C40" i="48" s="1"/>
  <c r="C40" i="47"/>
  <c r="C39" i="48" s="1"/>
  <c r="C39" i="47"/>
  <c r="C38" i="48" s="1"/>
  <c r="C37" i="48" s="1"/>
  <c r="S38" i="47"/>
  <c r="R38" i="47"/>
  <c r="Q38" i="47"/>
  <c r="P38" i="47"/>
  <c r="O38" i="47"/>
  <c r="N38" i="47"/>
  <c r="M38" i="47"/>
  <c r="L38" i="47"/>
  <c r="K38" i="47"/>
  <c r="J38" i="47"/>
  <c r="I38" i="47"/>
  <c r="H38" i="47"/>
  <c r="G38" i="47"/>
  <c r="F38" i="47"/>
  <c r="E38" i="47"/>
  <c r="D38" i="47"/>
  <c r="C35" i="47"/>
  <c r="C34" i="48" s="1"/>
  <c r="C34" i="47"/>
  <c r="C33" i="47"/>
  <c r="C32" i="47"/>
  <c r="C31" i="47"/>
  <c r="C28" i="47"/>
  <c r="C27" i="48" s="1"/>
  <c r="C23" i="48" s="1"/>
  <c r="S24" i="47"/>
  <c r="R24" i="47"/>
  <c r="Q24" i="47"/>
  <c r="P24" i="47"/>
  <c r="O24" i="47"/>
  <c r="N24" i="47"/>
  <c r="M24" i="47"/>
  <c r="L24" i="47"/>
  <c r="K24" i="47"/>
  <c r="J24" i="47"/>
  <c r="I24" i="47"/>
  <c r="H24" i="47"/>
  <c r="G24" i="47"/>
  <c r="F24" i="47"/>
  <c r="E24" i="47"/>
  <c r="D24" i="47"/>
  <c r="S20" i="47"/>
  <c r="R20" i="47"/>
  <c r="Q20" i="47"/>
  <c r="P20" i="47"/>
  <c r="O20" i="47"/>
  <c r="N20" i="47"/>
  <c r="M20" i="47"/>
  <c r="L20" i="47"/>
  <c r="K20" i="47"/>
  <c r="J20" i="47"/>
  <c r="I20" i="47"/>
  <c r="H20" i="47"/>
  <c r="G20" i="47"/>
  <c r="F20" i="47"/>
  <c r="E20" i="47"/>
  <c r="D20" i="47"/>
  <c r="C20" i="47"/>
  <c r="C16" i="47"/>
  <c r="C15" i="48" s="1"/>
  <c r="C15" i="47"/>
  <c r="C14" i="48" s="1"/>
  <c r="C14" i="47"/>
  <c r="C13" i="47"/>
  <c r="C12" i="47"/>
  <c r="C11" i="48" s="1"/>
  <c r="C10" i="47"/>
  <c r="C9" i="48" s="1"/>
  <c r="C9" i="47"/>
  <c r="C8" i="47"/>
  <c r="C7" i="48" s="1"/>
  <c r="C7" i="47"/>
  <c r="C6" i="48" s="1"/>
  <c r="S6" i="47"/>
  <c r="R6" i="47"/>
  <c r="Q6" i="47"/>
  <c r="P6" i="47"/>
  <c r="O6" i="47"/>
  <c r="N6" i="47"/>
  <c r="M6" i="47"/>
  <c r="L6" i="47"/>
  <c r="K6" i="47"/>
  <c r="J6" i="47"/>
  <c r="I6" i="47"/>
  <c r="H6" i="47"/>
  <c r="G6" i="47"/>
  <c r="F6" i="47"/>
  <c r="E6" i="47"/>
  <c r="D6" i="47"/>
  <c r="C30" i="47" l="1"/>
  <c r="F44" i="47"/>
  <c r="F46" i="47" s="1"/>
  <c r="M44" i="47"/>
  <c r="H44" i="47"/>
  <c r="H46" i="47" s="1"/>
  <c r="L44" i="47"/>
  <c r="L46" i="47" s="1"/>
  <c r="S44" i="47"/>
  <c r="S46" i="47" s="1"/>
  <c r="N44" i="47"/>
  <c r="N46" i="47" s="1"/>
  <c r="O44" i="47"/>
  <c r="O46" i="47" s="1"/>
  <c r="P44" i="47"/>
  <c r="P46" i="47" s="1"/>
  <c r="I44" i="47"/>
  <c r="I46" i="47" s="1"/>
  <c r="J44" i="47"/>
  <c r="J46" i="47" s="1"/>
  <c r="Q44" i="47"/>
  <c r="Q46" i="47" s="1"/>
  <c r="E44" i="47"/>
  <c r="E46" i="47" s="1"/>
  <c r="K44" i="47"/>
  <c r="K46" i="47" s="1"/>
  <c r="R44" i="47"/>
  <c r="R46" i="47" s="1"/>
  <c r="G44" i="47"/>
  <c r="G46" i="47" s="1"/>
  <c r="C38" i="47"/>
  <c r="C6" i="47"/>
  <c r="D44" i="47"/>
  <c r="M46" i="47"/>
  <c r="C24" i="47"/>
  <c r="C31" i="43"/>
  <c r="C31" i="48" s="1"/>
  <c r="C32" i="43"/>
  <c r="C32" i="48" s="1"/>
  <c r="C33" i="43"/>
  <c r="C33" i="48" s="1"/>
  <c r="C30" i="43"/>
  <c r="C30" i="48" s="1"/>
  <c r="C21" i="43"/>
  <c r="C21" i="48" s="1"/>
  <c r="C20" i="43"/>
  <c r="C20" i="48" s="1"/>
  <c r="C19" i="48" s="1"/>
  <c r="C9" i="43"/>
  <c r="C8" i="48" s="1"/>
  <c r="C13" i="43"/>
  <c r="C12" i="48" s="1"/>
  <c r="C14" i="43"/>
  <c r="C13" i="48" s="1"/>
  <c r="C5" i="48" l="1"/>
  <c r="C29" i="48"/>
  <c r="C43" i="48" s="1"/>
  <c r="C6" i="43"/>
  <c r="C44" i="47"/>
  <c r="C35" i="43"/>
  <c r="D35" i="43"/>
  <c r="E35" i="43"/>
  <c r="F35" i="43"/>
  <c r="G35" i="43"/>
  <c r="H35" i="43"/>
  <c r="I35" i="43"/>
  <c r="J35" i="43"/>
  <c r="K35" i="43"/>
  <c r="L35" i="43"/>
  <c r="M35" i="43"/>
  <c r="N35" i="43"/>
  <c r="O35" i="43"/>
  <c r="P35" i="43"/>
  <c r="C29" i="43"/>
  <c r="D29" i="43"/>
  <c r="E29" i="43"/>
  <c r="F29" i="43"/>
  <c r="G29" i="43"/>
  <c r="H29" i="43"/>
  <c r="I29" i="43"/>
  <c r="J29" i="43"/>
  <c r="K29" i="43"/>
  <c r="L29" i="43"/>
  <c r="M29" i="43"/>
  <c r="N29" i="43"/>
  <c r="O29" i="43"/>
  <c r="P29" i="43"/>
  <c r="D23" i="43"/>
  <c r="E23" i="43"/>
  <c r="F23" i="43"/>
  <c r="G23" i="43"/>
  <c r="H23" i="43"/>
  <c r="I23" i="43"/>
  <c r="J23" i="43"/>
  <c r="K23" i="43"/>
  <c r="L23" i="43"/>
  <c r="M23" i="43"/>
  <c r="N23" i="43"/>
  <c r="O23" i="43"/>
  <c r="P23" i="43"/>
  <c r="D19" i="43"/>
  <c r="E19" i="43"/>
  <c r="F19" i="43"/>
  <c r="G19" i="43"/>
  <c r="H19" i="43"/>
  <c r="I19" i="43"/>
  <c r="J19" i="43"/>
  <c r="K19" i="43"/>
  <c r="L19" i="43"/>
  <c r="M19" i="43"/>
  <c r="N19" i="43"/>
  <c r="O19" i="43"/>
  <c r="P19" i="43"/>
  <c r="C19" i="43"/>
  <c r="D6" i="43"/>
  <c r="E6" i="43"/>
  <c r="F6" i="43"/>
  <c r="G6" i="43"/>
  <c r="H6" i="43"/>
  <c r="I6" i="43"/>
  <c r="J6" i="43"/>
  <c r="K6" i="43"/>
  <c r="L6" i="43"/>
  <c r="M6" i="43"/>
  <c r="N6" i="43"/>
  <c r="O6" i="43"/>
  <c r="P6" i="43"/>
  <c r="I41" i="43" l="1"/>
  <c r="I43" i="43" s="1"/>
  <c r="H41" i="43"/>
  <c r="H43" i="43" s="1"/>
  <c r="G41" i="43"/>
  <c r="G43" i="43" s="1"/>
  <c r="P41" i="43"/>
  <c r="P43" i="43" s="1"/>
  <c r="O41" i="43"/>
  <c r="O43" i="43" s="1"/>
  <c r="N41" i="43"/>
  <c r="N43" i="43" s="1"/>
  <c r="F41" i="43"/>
  <c r="F43" i="43" s="1"/>
  <c r="M41" i="43"/>
  <c r="M43" i="43" s="1"/>
  <c r="L41" i="43"/>
  <c r="L43" i="43" s="1"/>
  <c r="D41" i="43"/>
  <c r="D43" i="43" s="1"/>
  <c r="K41" i="43"/>
  <c r="K43" i="43" s="1"/>
  <c r="E41" i="43"/>
  <c r="E43" i="43" s="1"/>
  <c r="J41" i="43"/>
  <c r="J43" i="43" s="1"/>
  <c r="C23" i="43"/>
  <c r="C41" i="43" l="1"/>
  <c r="D8" i="39" l="1"/>
  <c r="C8" i="39"/>
  <c r="N50" i="38"/>
  <c r="N35" i="38"/>
  <c r="N34" i="38"/>
  <c r="O50" i="38" l="1"/>
  <c r="E24" i="3" l="1"/>
  <c r="E25" i="3"/>
  <c r="E26" i="3"/>
  <c r="E27" i="3"/>
  <c r="E23" i="3"/>
  <c r="D28" i="3"/>
  <c r="E15" i="3"/>
  <c r="E16" i="3"/>
  <c r="E17" i="3"/>
  <c r="E14" i="3"/>
  <c r="C18" i="3" l="1"/>
  <c r="N9" i="38" l="1"/>
  <c r="N10" i="38"/>
  <c r="N11" i="38"/>
  <c r="N24" i="38"/>
  <c r="N30" i="38"/>
  <c r="N26" i="38"/>
  <c r="N36" i="38"/>
  <c r="N37" i="38"/>
  <c r="N38" i="38"/>
  <c r="N39" i="38"/>
  <c r="N40" i="38"/>
  <c r="N41" i="38"/>
  <c r="N42" i="38"/>
  <c r="N43" i="38"/>
  <c r="N44" i="38"/>
  <c r="N45" i="38"/>
  <c r="N46" i="38"/>
  <c r="N47" i="38"/>
  <c r="N48" i="38"/>
  <c r="N49" i="38"/>
  <c r="E45" i="3"/>
  <c r="C28" i="3"/>
  <c r="D47" i="3"/>
  <c r="E46" i="3"/>
  <c r="E44" i="3"/>
  <c r="E43" i="3"/>
  <c r="D38" i="3"/>
  <c r="C38" i="3"/>
  <c r="E37" i="3"/>
  <c r="E36" i="3"/>
  <c r="E35" i="3"/>
  <c r="E34" i="3"/>
  <c r="E33" i="3"/>
  <c r="D18" i="3"/>
  <c r="E18" i="3"/>
  <c r="F15" i="3" s="1"/>
  <c r="C47" i="3"/>
  <c r="E28" i="3"/>
  <c r="F26" i="3" l="1"/>
  <c r="F27" i="3"/>
  <c r="F25" i="3"/>
  <c r="F23" i="3"/>
  <c r="F28" i="3"/>
  <c r="F17" i="3"/>
  <c r="F16" i="3"/>
  <c r="O38" i="38"/>
  <c r="O40" i="38"/>
  <c r="O48" i="38"/>
  <c r="O49" i="38"/>
  <c r="O11" i="38"/>
  <c r="O35" i="38"/>
  <c r="O46" i="38"/>
  <c r="O26" i="38"/>
  <c r="O39" i="38"/>
  <c r="N25" i="38"/>
  <c r="O25" i="38" s="1"/>
  <c r="O24" i="38"/>
  <c r="N23" i="38"/>
  <c r="O23" i="38" s="1"/>
  <c r="O10" i="38"/>
  <c r="N6" i="38"/>
  <c r="F24" i="3"/>
  <c r="O45" i="38"/>
  <c r="O36" i="38"/>
  <c r="O9" i="38"/>
  <c r="O44" i="38"/>
  <c r="O30" i="38"/>
  <c r="O43" i="38"/>
  <c r="O34" i="38"/>
  <c r="O37" i="38"/>
  <c r="O42" i="38"/>
  <c r="O41" i="38"/>
  <c r="O47" i="38"/>
  <c r="E38" i="3"/>
  <c r="F14" i="3"/>
  <c r="F18" i="3"/>
  <c r="E47" i="3"/>
  <c r="F46" i="3" s="1"/>
  <c r="F35" i="3" l="1"/>
  <c r="F38" i="3"/>
  <c r="F45" i="3"/>
  <c r="F44" i="3"/>
  <c r="F36" i="3"/>
  <c r="F37" i="3"/>
  <c r="F34" i="3"/>
  <c r="O6" i="38"/>
  <c r="F33" i="3"/>
  <c r="F43" i="3"/>
  <c r="F47" i="3"/>
  <c r="N33" i="38" l="1"/>
  <c r="O33" i="38" s="1"/>
</calcChain>
</file>

<file path=xl/sharedStrings.xml><?xml version="1.0" encoding="utf-8"?>
<sst xmlns="http://schemas.openxmlformats.org/spreadsheetml/2006/main" count="2852" uniqueCount="1300">
  <si>
    <t>ประเภทงาน</t>
  </si>
  <si>
    <t>1. รายการบุคลากรภาครัฐ</t>
  </si>
  <si>
    <t>งบประมาณ</t>
  </si>
  <si>
    <t>แผ่นดิน</t>
  </si>
  <si>
    <t>รายได้</t>
  </si>
  <si>
    <t>รวม</t>
  </si>
  <si>
    <t>ประเด็นยุทธศาสตร์</t>
  </si>
  <si>
    <t>1. งบบุคลากร</t>
  </si>
  <si>
    <t>2. งบดำเนินงาน</t>
  </si>
  <si>
    <t>3. งบลงทุน</t>
  </si>
  <si>
    <t>4. งบเงินอุดหนุน</t>
  </si>
  <si>
    <t>5. งบรายจ่ายอื่น</t>
  </si>
  <si>
    <t>งบรายจ่าย</t>
  </si>
  <si>
    <t>แผนการใช้จ่าย</t>
  </si>
  <si>
    <t>หน่วยงาน</t>
  </si>
  <si>
    <t>งบค่าใช้จ่ายบุคลากร</t>
  </si>
  <si>
    <t>งบประมาณทั้งสิ้น</t>
  </si>
  <si>
    <t>หน่วยงานจัดการศึกษา</t>
  </si>
  <si>
    <t>ตัวชี้วัด</t>
  </si>
  <si>
    <t>ค่าเป้าหมาย</t>
  </si>
  <si>
    <t>ร้อยละ 80</t>
  </si>
  <si>
    <t>ระดับดีขึ้นไป</t>
  </si>
  <si>
    <t>กลุ่มหน่วยงานจัดการศึกษา</t>
  </si>
  <si>
    <t>จำแนกตามยุทธศาสตร์การพัฒนามหาวิทยาลัยราชภัฏเชียงราย</t>
  </si>
  <si>
    <t>รวมทั้งสิ้น</t>
  </si>
  <si>
    <t>คณะวิทยาศาสตร์และเทคโนโลยี</t>
  </si>
  <si>
    <t>คณะเทคโนโลยีอุตสาหกรรม</t>
  </si>
  <si>
    <t>วิทยาลัยการแพทย์พื้นบ้านและการแพทย์ทางเลือก</t>
  </si>
  <si>
    <t>คณะวิทยาการจัดการ</t>
  </si>
  <si>
    <t>คณะมนุษยศาสตร์</t>
  </si>
  <si>
    <t>สำนักวิชาวิทยาศาสตร์สุขภาพ</t>
  </si>
  <si>
    <t>สำนักวิชานิติศาสตร์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</si>
  <si>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</si>
  <si>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</si>
  <si>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</si>
  <si>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</si>
  <si>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</si>
  <si>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</si>
  <si>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</si>
  <si>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</si>
  <si>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</si>
  <si>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</si>
  <si>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</si>
  <si>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</si>
  <si>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</si>
  <si>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ศูนย์บริการวิศวกรรมโยธา</t>
  </si>
  <si>
    <t>ร้อยละ</t>
  </si>
  <si>
    <t>มหาวิทยาลัยราชภัฏเชียงราย</t>
  </si>
  <si>
    <t>สถาบันวิจัยและพัฒนา</t>
  </si>
  <si>
    <t>สำนักวิทยบริการและเทคโนโลยีสารสนเทศ</t>
  </si>
  <si>
    <t>สำนักศิลปะและวัฒนธรรม</t>
  </si>
  <si>
    <t>สำนักส่งเสริมวิชาการและงานทะเบียน</t>
  </si>
  <si>
    <t>สำนักงานอธิการบดี</t>
  </si>
  <si>
    <t>กองกลาง</t>
  </si>
  <si>
    <t>กองคลัง</t>
  </si>
  <si>
    <t>กองนโยบายและแผน</t>
  </si>
  <si>
    <t>กองพัฒนานักศึกษา</t>
  </si>
  <si>
    <t xml:space="preserve">สารบัญ </t>
  </si>
  <si>
    <t>หน้า</t>
  </si>
  <si>
    <t>m</t>
  </si>
  <si>
    <t>ประเด็นยุทธศาสตร์ที่ 1 การยกระดับคุณภาพการศึกษา</t>
  </si>
  <si>
    <t>15. สถาบันวิจัยและพัฒนา</t>
  </si>
  <si>
    <t xml:space="preserve">มากกว่าหรือเท่ากับปีที่ผ่านมา 
</t>
  </si>
  <si>
    <t>สำนักวิชาการท่องเที่ยว</t>
  </si>
  <si>
    <t>สำนักวิชาคอมพิวเตอร์และเทคโนโลยีสารสนเทศ</t>
  </si>
  <si>
    <t>สำนักวิชาบัญชี</t>
  </si>
  <si>
    <t>สำนักวิชาสังคมศาสตร์</t>
  </si>
  <si>
    <t>1. คณะครุศาสตร์</t>
  </si>
  <si>
    <t>6. วิทยาลัยการแพทย์พื้นบ้านและการแพทย์ทางเลือก</t>
  </si>
  <si>
    <t>หอปรัชญารัชกาลที่ 9</t>
  </si>
  <si>
    <t>บัณฑิตวิทยาลัย</t>
  </si>
  <si>
    <t>โรงเรียนสาธิตมหาวิทยาลัยราชภัฏเชียงราย</t>
  </si>
  <si>
    <t>ยุทธศาสตร์/โครงการ</t>
  </si>
  <si>
    <t>หน่วยงานสนับสนุนการจัดการศึกษาและบริการวิชาการ</t>
  </si>
  <si>
    <t xml:space="preserve">    คณะ    ครุศาสตร์</t>
  </si>
  <si>
    <t>สถาบันภาษาและกิจการต่างประเทศ</t>
  </si>
  <si>
    <t>สถาบันการเรียนรู้ตลอดชีวิต</t>
  </si>
  <si>
    <t>กองการสื่อสารองค์กรและประชาสัมพันธ์</t>
  </si>
  <si>
    <t>กลุ่มหน่วยงานสนับสนุนการจัดการศึกษาและบริการวิชาการ</t>
  </si>
  <si>
    <t>กลุ่มหน่วยงานบริการและจัดหารายได้</t>
  </si>
  <si>
    <t>2. งานตามภารกิจพื้นฐานของหน่วยงาน</t>
  </si>
  <si>
    <t>รายการค่าใช้จ่ายที่จำเป็นเพื่อคงไว้ตามสิทธิ์หรือข้อกำหนดตามกฎหมายที่มหาวิทยาลัยมีภาระในการเบิกจ่ายให้กับบุคลากรในสังกัด อาทิ เงินเดือน ค่าจ้างประจำ ค่าจ้างชั่วคราว และเงินพิเศษอื่นๆ</t>
  </si>
  <si>
    <t>สำนักวิชารัฐศาสตร์และรัฐประศาสนศาสตร์</t>
  </si>
  <si>
    <t xml:space="preserve">รายการค่าใช้จ่ายที่หน่วยงาน/มหาวิทยาลัยต้องดำเนินการตามภารกิจพื้นฐานที่อยู่ในความรับผิดชอบ </t>
  </si>
  <si>
    <t xml:space="preserve">ที่ได้รับนอกเหนือจากเงินเดือน เช่น เงินประจำตำแหน่ง เงินค่าตอบแทนรายเดือน เงินช่วยเหลือค่าครองชีพ ค่าเช่าบ้าน และอื่นๆ </t>
  </si>
  <si>
    <t>3. งานยุทธศาสตร์</t>
  </si>
  <si>
    <t>รายการค่าใช้จ่ายที่หน่วยงาน/มหาวิทยาลัยดำเนินการเพื่อขับเคลื่อนแผนการดำเนินงานตามยุทธศาสตร์การพัฒนามหาวิทยาลัยฯ และแผนยุทธศาสตร์การพัฒนาหน่วยงาน ระยะ 5 ปี (พ.ศ. 2565-2569)</t>
  </si>
  <si>
    <t>3. งานจุดเน้นการพัฒนาตามยุทธศาสตร์การพัฒนาของหน่วยงาน</t>
  </si>
  <si>
    <t>2. งานภารกิจพื้นฐาน</t>
  </si>
  <si>
    <t>4. งานจุดเน้นการพัฒนาตามยุทธศาสตร์การพัฒนาของมหาวิทยาลัย</t>
  </si>
  <si>
    <t>ประเด็นยุทธศาสตร์ที่ 2 การผลิตและพัฒนาครู</t>
  </si>
  <si>
    <t>ประเด็นยุทธศาสตร์ที่ 3 การพัฒนางานวิจัย นวัตกรรม และงานสร้างสรรค์</t>
  </si>
  <si>
    <t>ประเด็นยุทธศาสตร์ที่ 5 การพัฒนาระบบ กลไก และบริหารจัดการ</t>
  </si>
  <si>
    <t>งบดำเนินงานตามภารกิจพื้นฐาน</t>
  </si>
  <si>
    <t>งบดำเนินงานตามยุทธศาสตร์การพัฒนาของหน่วยงาน</t>
  </si>
  <si>
    <t>โครงการ ยกระดับคุณภาพชีวิตและยกระดับเศรษฐกิจฐานราก</t>
  </si>
  <si>
    <t>โครงการ พัฒนาทักษะบัณฑิตแห่งศตวรรษที่ 21</t>
  </si>
  <si>
    <t>โครงการ พัฒนาหลักสูตรคลังหน่วยกิตเพื่อการเรียนรู้ตลอดชีวิต</t>
  </si>
  <si>
    <t>โครงการ พัฒนาบุคลากรให้เป็นมืออาชีพในการทำงาน</t>
  </si>
  <si>
    <t>โครงการ ยกระดับโรงเรียนขนาดเล็ก สังกัด สพฐ. โรงเรียน ต.ช.ด. และโรงเรียนกองทุนการศึกษา</t>
  </si>
  <si>
    <t>โครงการ พัฒนาบุคลากรสายวิชาการและสายสนับสนุนวิชาการให้มีคุณวุฒิ และเข้าสู่ตำแหน่งทางวิชาการและวิชาชีพในระดับที่สูงขึ้น</t>
  </si>
  <si>
    <t>โครงการ SMART University</t>
  </si>
  <si>
    <t>12</t>
  </si>
  <si>
    <t>หน่วยตรวจสอบภายใน</t>
  </si>
  <si>
    <t>โครงการ พัฒนาหลักสูตรผู้นำเยาวชนแห่งอนาคตเพื่อพัฒนาท้องถิ่น</t>
  </si>
  <si>
    <t>สำนักยุทธศาสตร์การพัฒนาท้องถิ่นและบริการวิชาการ</t>
  </si>
  <si>
    <t>ศูนย์พัฒนาเทคโนโลยีการศึกษา</t>
  </si>
  <si>
    <t>โครงการ พัฒนาสมรรถนะภาษาอังกฤษในศตวรรษที่ 21 สำหรับนักศึกษา มร.ชร.</t>
  </si>
  <si>
    <t>โครงการ พัฒนาหลักสูตรเชิงพื้นที่</t>
  </si>
  <si>
    <t>โครงการ พัฒนาแผนบริหารจัดการทรัพยากรชุมชนด้วยภาพอนาคตเพื่อการพัฒนาอย่างยั่งยืน</t>
  </si>
  <si>
    <t>โครงการ อุทยานวิทยาศาสตร์ (Science Park)</t>
  </si>
  <si>
    <t>โครงการ ผลักดันให้มหาวิทยาลัยได้รับการจัดอันดับตาม THE Impact Ranking</t>
  </si>
  <si>
    <t>งบประมาณตามประเภทงาน</t>
  </si>
  <si>
    <t xml:space="preserve">ประเด็นยุทธศาสตร์ที่ 4 การพัฒนาท้องถิ่น </t>
  </si>
  <si>
    <t>โครงการ พัฒนาศูนย์ให้บริการของมหาวิทยาลัย (Service Center)</t>
  </si>
  <si>
    <t>โครงการ สร้างองค์กรแห่งความสุข (Happy University)</t>
  </si>
  <si>
    <t>โครงการ ปรับระบบการประกันคุณภาพการศึกษาภายในระดับหลักสูตร (AUN-QA)</t>
  </si>
  <si>
    <t xml:space="preserve">โครงการ ขับเคลื่อนแผนยุทธศาสตร์ของมหาวิทยาลัยไปสู่การเป็นมหาวิทยาลัยที่มุ่งเน้นการพัฒนาชุมชนเชิงพื้นที่ (Area-Base and Community) </t>
  </si>
  <si>
    <t xml:space="preserve">โครงการ ยกระดับมาตรฐานผลิตภัณฑ์ชุมชน University as a Marketplace </t>
  </si>
  <si>
    <t>โครงการ ถ่ายทอดเทคโนโลยีและนวัตกรรมสู่ชุมชนโดยเน้นการสร้างผู้ประกอบการท้องถิ่น (Local Start Ups)</t>
  </si>
  <si>
    <t>โครงการ พัฒนาบุคลากรในท้องถิ่นเพื่อการพัฒนาที่ยั่งยืน (Up-Skill/ Re-Skill/ New-Skill)</t>
  </si>
  <si>
    <t>โครงการ พัฒนาระบบบริหารจัดการงานวิจัยและนวัตกรรมที่มุ่งเน้นการแก้ไขปัญหาและตอบสนองความต้องการของชุมชนและสังคมในพื้นที่โครงการบริการวิชาการแก่สังคม</t>
  </si>
  <si>
    <t>โครงการ พัฒนาบุคลากร และการบริหารจัดการทรัพยากรมนุษย์ด้านงานวิจัยและนวัตกรรมอย่างเป็นระบบ</t>
  </si>
  <si>
    <t>โครงการ พัฒนาและส่งเสริมคุณภาพของงานวิจัย และถ่ายทอดความรู้และเทคโนโลยีสู่ชุมชน</t>
  </si>
  <si>
    <t>โครงการ ส่งเสริมและพัฒนาศักยภาพนักวิจัยในการแก้ไขปัญหาและเพิ่มขีดความสามารถในการแข่งขันในภาคอุตสาหกรรม/ ภาคเอกชน (Talent Mobility)</t>
  </si>
  <si>
    <t>โครงการ ยกระดับสมรรถนะบัณฑิตครูสู่ความเป็นเลิศ</t>
  </si>
  <si>
    <t>โครงการ จัดตั้งโรงเรียนสาธิตมัธยม</t>
  </si>
  <si>
    <t>โครงการ พัฒนาหลักสูตรข้ามศาสตร์</t>
  </si>
  <si>
    <t>โครงการ พัฒนารูปแบบระบบการส่งเสริมและพัฒนาคุณภาพนักศึกษา</t>
  </si>
  <si>
    <t>โครงการ พัฒนา Soft Skill ของนักศึกษาด้วยทักษะวิศวกรสังคม</t>
  </si>
  <si>
    <t>โครงการ จัดการเรียนการสอนรูปแบบสหกิจศึกษาและการศึกษาเชิงบูรณาการกับการทำงาน (Cooperative and Work Integrated Education : CWIE)</t>
  </si>
  <si>
    <t>โครงการ พัฒนาสื่อการเรียนการสอนออนไลน์ (MOOC)</t>
  </si>
  <si>
    <t>สำนักส่งเสริมวิชาการฯ</t>
  </si>
  <si>
    <t xml:space="preserve">กองบริหารกายภาพฯ   </t>
  </si>
  <si>
    <t>กองการสื่อสารองค์กรฯ</t>
  </si>
  <si>
    <t>สำนักยุทธศาสตร์การพัฒนาท้องถิ่นฯ</t>
  </si>
  <si>
    <t>สถาบันภาษาฯ</t>
  </si>
  <si>
    <t>ตั้งงบประมาณไว้ที่กองพัฒนานักศกึษา</t>
  </si>
  <si>
    <t>ตั้งงบประมาณไว้ที่สถาบันภาษาและกิจการต่างประเทศ</t>
  </si>
  <si>
    <t>ใช้งบประมาณจากแหล่งอื่น</t>
  </si>
  <si>
    <t>ใช้งบประมาณจากงบกองทุนสนับสนุนงานวิจัยเพื่อการพัฒนา</t>
  </si>
  <si>
    <t>ใช้งบประมาณจากกระทรวงการอุดมศึกษา วิทยาศาสตร์ วิจัยและนวัตกรรม</t>
  </si>
  <si>
    <t xml:space="preserve">ตั้งงบประมาณไว้ที่ส่วนกลางมหาวิทยาลัย </t>
  </si>
  <si>
    <t>ตั้งงบประมาณไว้ที่สถาบันวิจัยและพัฒนา/สำนักยุทธศาสตร์การพัฒนาท้องถิ่นและบริการวิชาการ</t>
  </si>
  <si>
    <t>ตั้งงบประมาณไว้ที่ส่วนกลางมหาวิทยาลัย/สำนักส่งเสริมวิชาการและงานทะเบียน</t>
  </si>
  <si>
    <t>ตั้งงบประมาณไว้ที่สถาบันวิจัยและพัฒนา</t>
  </si>
  <si>
    <t>ใช้งบประมาณจากงบกองทุนพัฒนาบุคลากร</t>
  </si>
  <si>
    <t>ใช้งบประมาณจากสำนักบริหารทรัพย์สินและจัดหารายได้</t>
  </si>
  <si>
    <t xml:space="preserve">  บริหาร งานกลางมหาวิทยาลัย</t>
  </si>
  <si>
    <t>สถาบันถ่ายทอดเทคโนโลยีฯ</t>
  </si>
  <si>
    <t>ประเด็นยุทธศาสตร์ที่ 1        การยกระดับคุณภาพการศึกษา</t>
  </si>
  <si>
    <t>ประเด็นยุทธศาสตร์ที่ 2          การผลิตและพัฒนาครู</t>
  </si>
  <si>
    <t>ประเด็นยุทธศาสตร์ที่ 3        การพัฒนางานวิจัย นวัตกรรม และงานสร้างสรรค์</t>
  </si>
  <si>
    <t xml:space="preserve">ประเด็นยุทธศาสตร์ที่ 4         การพัฒนาท้องถิ่น </t>
  </si>
  <si>
    <t>ตั้งงบประมาณไว้ที่คณะครุศาสตร์</t>
  </si>
  <si>
    <t>ตั้งงบประมาณไว้ที่สำนักยุทธศาสตร์การพัฒนาท้องถิ่นและบริการวิชาการ/ ใช้งบประมาณจากกระทรวงการอุดมศึกษา วิทยาศาสตร์ วิจัยและนวัตกรรม</t>
  </si>
  <si>
    <t>ประเด็นยุทธศาสตร์ที่ 5         การพัฒนาระบบ กลไก            และบริหารจัดการ</t>
  </si>
  <si>
    <t>ตั้งงบประมาณไว้ที่กองนโยบายและแผน/ใช้งบประมาณจากกองทุนพัฒนาบุคลากร</t>
  </si>
  <si>
    <t>ตั้งงบประมาณไว้ที่ศูนย์พัฒนาเทคโนโลยีการศึกษา</t>
  </si>
  <si>
    <t>ใช้งบประมาณของหน่วยงาน</t>
  </si>
  <si>
    <t>ใช้งบประมาณของหน่วยงาน/กองทุนพัฒนาบุคลากร</t>
  </si>
  <si>
    <t>สรุปงบประมาณตามจุดเน้นการพัฒนามหาวิทยาลัยราชภัฏเชียงราย ประจำปีงบประมาณ พ.ศ. 2566</t>
  </si>
  <si>
    <t>โครงการ ติดตามการดำเนินงานยุทธศาสตร์มหาวิทยาลัยราชภัฏเพื่อการพัฒนาท้องถิ่น</t>
  </si>
  <si>
    <t>โครงการ อนุรักษ์พันธุกรรมพืชอันเนื่องมาจากพระราชดำริ สมเด็จพระเทพรัตนราชสุดาฯ สยามบรมราชกุมารี</t>
  </si>
  <si>
    <t>ประเด็นยุทธศาสตร์ที่ 1  การยกระดับคุณภาพการศึกษา</t>
  </si>
  <si>
    <t>ประเด็นยุทธศาสตร์ที่ 2  การผลิตและพัฒนาครู</t>
  </si>
  <si>
    <t>ประเด็นยุทธศาสตร์ที่ 3  การพัฒนางานวิจัย นวัตกรรม และงานสร้างสรรค์</t>
  </si>
  <si>
    <t xml:space="preserve">ประเด็นยุทธศาสตร์ที่ 4  การพัฒนาท้องถิ่น </t>
  </si>
  <si>
    <t>ประเด็นยุทธศาสตร์ที่ 5  การพัฒนาระบบ กลไกและบริหารจัดการ</t>
  </si>
  <si>
    <t>ภาพรวมงบประมาณสำนักงานอธิการบดี</t>
  </si>
  <si>
    <t>งบประมาณรวม   251,277,500 บาท  (งบประมาณแผ่นดิน 165,757,800 บาท  งบประมาณเงินรายได้  85,519,700 บาท)</t>
  </si>
  <si>
    <t>จำนวนบุคลากร</t>
  </si>
  <si>
    <t>งบประมาณรวมปี 2566</t>
  </si>
  <si>
    <t>งบประมาณจำแนกตามลักษณะงาน</t>
  </si>
  <si>
    <t>รายการบุคลากรภาครัฐ (เงินเดือนและค่าตอบแทน)</t>
  </si>
  <si>
    <t>งบประมาณดำเนินงานตามภารกิจพื้นฐานและภารกิจยุทธศาสตร์</t>
  </si>
  <si>
    <t>ภารกิจพื้นฐาน</t>
  </si>
  <si>
    <t>จุดเน้นการพัฒนาตามยุทธศาสตร์มหาวิทยาลัย</t>
  </si>
  <si>
    <t>จุดเน้นการพัฒนาตามยุทธศาสตร์หน่วยงาน</t>
  </si>
  <si>
    <t>1. งานบริหารกลางมหาวิทยาลัย</t>
  </si>
  <si>
    <t>2. กองกลาง</t>
  </si>
  <si>
    <t>3. กองคลัง</t>
  </si>
  <si>
    <t>4. กองนโยบายและแผน</t>
  </si>
  <si>
    <t>5. กองบริหารงานบุคคล</t>
  </si>
  <si>
    <t>6. กองพัฒนานักศึกษา</t>
  </si>
  <si>
    <t>7. กองบริหารกายภาพและสิ่งแวดล้อม</t>
  </si>
  <si>
    <t>8. กองการสื่อสารและประชาสัมพันธ์</t>
  </si>
  <si>
    <t>9. หอปรัชญา รัชกาลที่ 9</t>
  </si>
  <si>
    <t>10. หน่วยตรวจสอบภายใน</t>
  </si>
  <si>
    <t>แนวทางการจัดทำแผนปฏิบัติการ ประจำปีงบประมาณ พ.ศ. 2567</t>
  </si>
  <si>
    <t>ภาพรวมงบประมาณสำหรับดำเนินงานตามแผนปฏิบัติการ  ประจำปีงบประมาณ พ.ศ. 2567</t>
  </si>
  <si>
    <t>การจัดทำแผนปฏิบัติการ ประจำปีงบประมาณ พ.ศ. 2567 มหาวิทยาลัยราชภัฏเชียงราย ได้กำหนดแนวทางการจัดทำไว้ 3 แนวทาง ดังนี้</t>
  </si>
  <si>
    <t xml:space="preserve">ฉบับทบทวนและปรับปรุง พ.ศ. 2566 ประจำปี พ.ศ. 2566 (ปีงบประมาณ พ.ศ. 2567) สู่การปฏิบัติ </t>
  </si>
  <si>
    <t>ยุทธศาสตร์การจัดสรรงบประมาณรายจ่าย ประจำปีงบประมาณ พ.ศ. 2567</t>
  </si>
  <si>
    <t xml:space="preserve">เพื่อขับเคลื่อนการดําเนินงานตามแผนยุทธศาสตรการพัฒนามหาวิทยาลัยราชภัฏเชียงราย ระยะ 5 ป (พ.ศ. 2565 – 2569) ฉบับทบทวนและปรับปรุง พ.ศ. 2566 มหาวิทยาลัยราชภัฏเชียงราย </t>
  </si>
  <si>
    <t>จึงไดกําหนด ยุทธศาสตรการจัดสรรงบประมาณรายจาย ประจําปงบประมาณ พ.ศ. 2567 ดังนี้</t>
  </si>
  <si>
    <t xml:space="preserve">1. ดานการยกระดับคุณภาพการศึกษา ดําเนินการขับเคลื่อนงานในเรื่องตางๆ ดังนี้ </t>
  </si>
  <si>
    <t xml:space="preserve">1.1 การพัฒนาหลักสูตรการเรียนการสอนที่มุงสรางบัณฑิตใหมีทักษะสูง และตอบโจทย การพัฒนาชุมชนทองถิ่น </t>
  </si>
  <si>
    <t xml:space="preserve">1.2 การสงเสริมและพัฒนาคุณภาพนักศึกษาใหมีทักษะเชิงสมรรถนะและเปนนวัตกรมืออาชีพ </t>
  </si>
  <si>
    <t xml:space="preserve">1.3 การสรางบัณฑิตใหเปนนวัตกรสังคมที่ปรับตัวตอการเปลี่ยนแปลงและรับผิดชอบตอสังคม </t>
  </si>
  <si>
    <t xml:space="preserve">1.4 การพัฒนาทักษะบัณฑิตแหงศตวรรษที่ 21 </t>
  </si>
  <si>
    <t xml:space="preserve">1.5 การพัฒนาสมรรถนะภาษาอังกฤษในศตวรรษที่ 21 สําหรับนักศึกษา </t>
  </si>
  <si>
    <t xml:space="preserve">1.6 การเพิ่มประสิทธิภาพทรัพยากรสนับสนุนการเรียนรูใหมีความทันสมัย และรองรับการ เปลี่ยนแปลง </t>
  </si>
  <si>
    <t xml:space="preserve">1.7 การพัฒนาศักยภาพบุคลากรใหมีความเชี่ยวชาญในวิชาชีพ </t>
  </si>
  <si>
    <t xml:space="preserve">2. ดานการผลิตและพัฒนาครู ดําเนินการขับเคลื่อนงานในเรื่องตางๆ ดังนี้ </t>
  </si>
  <si>
    <t xml:space="preserve">2.1 การพัฒนาคุณภาพนักศึกษาครูใหมีมาตรฐานวิชาชีพและมีจิตวิญญาณความเปนครูใน ศตวรรษที่ 21 </t>
  </si>
  <si>
    <t>2.2 การพัฒนานวัตกรรมที่ใชในการจัดการเรียนรูในศตวรรษที่ 21 สูการศึกษา 4.0 (MOOC)</t>
  </si>
  <si>
    <t xml:space="preserve">2.3 การพัฒนาคุณภาพการจัดการเรียนการสอนโรงเรียนสาธิตมหาวิทยาลัยราชภัฏเชียงราย </t>
  </si>
  <si>
    <t xml:space="preserve">2.4 การยกระดับโรงเรียนขนาดเล็ก สังกัด สพฐ. โรงเรียน ต.ช.ด. และโรงเรียนกองทุนการศึกษา </t>
  </si>
  <si>
    <t xml:space="preserve">3. ดานการพัฒนางานวิจัย นวัตกรรม และงานสรางสรรคดําเนินการขับเคลื่อนงานในเรื่องตางๆ ดังนี้ </t>
  </si>
  <si>
    <t xml:space="preserve">3.1 การพัฒนาระบบบริหารจัดการงานวิจัยและนวัตกรรมที่มุงเนนการแกไขปญหา และ ตอบสนองความตองการของชุมชนและสังคมในพื้นที่ </t>
  </si>
  <si>
    <t xml:space="preserve">3.2 การพัฒนาบุคลากรและการบริหารจัดการทรัพยากรมนุษยดานงานวิจัยและนวัตกรรมอยาง เปนระบบ </t>
  </si>
  <si>
    <t xml:space="preserve">3.3 การพัฒนาและสงเสริมคุณภาพงานวิจัย และถายทอดความรูและเทคโนโลยีสูชุมชน </t>
  </si>
  <si>
    <t xml:space="preserve">3.4 การพัฒนาศูนยความเปนเลิศดานวิชาการ/ วิชาชีพ (อุทยานวิทยาศาสตร: Science Park) </t>
  </si>
  <si>
    <t xml:space="preserve">3.5 การสงเสริมและพัฒนาศักยภาพนักวิจัยในการแกไขปญหาและเพิ่มขีดความสามารถในการ แขงขันในภาคอุตสาหกรรม/ ภาคเอกชน (Talent Mobility) </t>
  </si>
  <si>
    <t xml:space="preserve">4. ดานการพัฒนาทองถิ่น ดําเนินการขับเคลื่อนงานในเรื่องตางๆ ดังนี้ </t>
  </si>
  <si>
    <t xml:space="preserve">4.1 การขับเคลื่อนการดําเนินงานยุทธศาสตรมหาวิทยาลัยราชภัฏเพื่อการพัฒนาทองถิ่น </t>
  </si>
  <si>
    <t xml:space="preserve">4.2 การสงเสริมการเรียนรูตลอดชีวิตใหกับคนในทองถิ่น </t>
  </si>
  <si>
    <t xml:space="preserve">4.3 การถายทอดเทคโนโลยีและนวัตกรรมสูชุมชนโดยเนนสรางผูประกอบการทองถิ่น (Local Start Ups) </t>
  </si>
  <si>
    <t>4.4 การสรางเครือขายความรวมมือกับหนวยงานภายนอก</t>
  </si>
  <si>
    <t xml:space="preserve">4.5 การพัฒนาศูนยการเรียนรูดานศิลปวัฒนธรรมของทองถิ่นและของชาติ </t>
  </si>
  <si>
    <t xml:space="preserve">5. ดานการพัฒนาระบบ กลไก และบริหารจัดการ ดําเนินการขับเคลื่อนงานในเรื่องตางๆ ดังนี้ </t>
  </si>
  <si>
    <t xml:space="preserve">5.1 การปรับปรุงระบบบริหารจัดการมหาวิทยาลัยมุงสูการเปนมหาวิทยาลัยที่มุงเนนการพัฒนา ชุมชนเชิงพื้นที่ (Area-Based and Community) </t>
  </si>
  <si>
    <t xml:space="preserve">5.2 การปรับระบบการประกันคุณภาพการศึกษาภายในระดับหลักสูตร (AUN-QA) </t>
  </si>
  <si>
    <t xml:space="preserve">5.3 การสงเสริมการดําเนินงานและเขารับการจัดอันดับตาม THE Impact Ranking </t>
  </si>
  <si>
    <t>5.4 การสรางมหาวิทยาลัยใหเปนองคกรแหงความสุข (Happy University)</t>
  </si>
  <si>
    <t xml:space="preserve">5.5 การสรางรายไดเพิ่มจากการบริหารจัดการทรัพยสินของมหาวิทยาลัย </t>
  </si>
  <si>
    <t>5.6 การสรางรายไดเพิ่มจากการจัดบริการทางการศึกษา การวิจัย และการบริการวิชาการ</t>
  </si>
  <si>
    <t>1. ไตรมาส 1 (ตุลาคม - ธันวาคม 2566)</t>
  </si>
  <si>
    <t>2. ไตรมาส 2 (มกราคม - มีนาคม 2567)</t>
  </si>
  <si>
    <t>3. ไตรมาส 3 (เมษายน - มิถุนายน 2567)</t>
  </si>
  <si>
    <t>4. ไตรมาส 4 (กรกฎาคม - กันยายน 2567)</t>
  </si>
  <si>
    <t>1. งบประมาณจำแนกตามกลุ่มหน่วยงาน</t>
  </si>
  <si>
    <t>1. หน่วยงานจัดการศึกษา</t>
  </si>
  <si>
    <t>2. หน่วยงานสนับสนุนการจัดการศึกษาและบริการวิชาการ</t>
  </si>
  <si>
    <t>3. หน่วยงานบริการและจัดหารายได้</t>
  </si>
  <si>
    <t>2. งบประมาณจำแนกตามประเภทงาน</t>
  </si>
  <si>
    <t>3. งบประมาณจำแนกตามยุทธศาสตร์การพัฒนามหาวิทยาลัย</t>
  </si>
  <si>
    <t>รายการบุคลากรภาครัฐ</t>
  </si>
  <si>
    <t>งานยุทธศาสตร์</t>
  </si>
  <si>
    <t>ตัวชี้วัดความสำเร็จของแผนปฏิบัติการ  ประจำปีงบประมาณ พ.ศ. 2567</t>
  </si>
  <si>
    <t>1. ผลการประเมินการประกันคุณภาพการศึกษาภายใน ประจำปีการศึกษา 2566</t>
  </si>
  <si>
    <t>3. ผลการประเมินประสิทธิภาพและประสิทธิผลการใช้จ่าย ประจำปีงบประมาณ พ.ศ. 2567</t>
  </si>
  <si>
    <t>4. ร้อยละความพึงพอใจผู้รับบริการของหน่วยงาน ประจำปีงบประมาณ พ.ศ. 2567</t>
  </si>
  <si>
    <t>5. ผลการประเมินตัวบ่งชี้การประกันคุณภาพการศึกษาภายใน ประจำปีการศึกษา 2566 เฉพาะองค์ประกอบ ดังนี้ 
     1) การวิจัย : ผู้รายงาน = สถาบันวิจัยและพัฒนา
     2) การบริการวิชาการ : ผู้รายงาน = สำนักยุทธศาสตร์การพัฒนาท้องถิ่นและบริการวิชาการ
     3) การทำนุบำรุงศิลปะและวัฒนธรรม : ผู้รายงาน = สำนักศิลปะและวัฒนธรรม</t>
  </si>
  <si>
    <t>แผนปฏิบัติการและงบประมาณรายจ่าย  ประจำปีงบประมาณ พ.ศ. 2567</t>
  </si>
  <si>
    <t>แผนปฏิบัติการและงบประมาณรายจ่าย  ประจำปีงบประมาณ 2567</t>
  </si>
  <si>
    <t>6. งบประมาณจำแนกตามหน่วยงาน</t>
  </si>
  <si>
    <t>2. คณะเทคโนโลยีอุตสาหกรรม</t>
  </si>
  <si>
    <t>3. คณะมนุษยศาสตร์และสังคมศาสตร์</t>
  </si>
  <si>
    <t>4. คณะวิทยาการจัดการ</t>
  </si>
  <si>
    <t>5. คณะวิทยาศาสตร์และเทคโนโลยี</t>
  </si>
  <si>
    <t>7. คณะนิติศาสตร์</t>
  </si>
  <si>
    <t>8. คณะการท่องเที่ยวและการโรงแรม</t>
  </si>
  <si>
    <t>9. คณะเทคโนโลยีดิจิทัล</t>
  </si>
  <si>
    <t>10. คณะรัฐศาสตร์และรัฐประศาสนศาสตร์</t>
  </si>
  <si>
    <t>11. คณะบัญชี</t>
  </si>
  <si>
    <t>12. คณะสาธารณสุขศาสตร์</t>
  </si>
  <si>
    <t>13. คณะสังคมศาสตร์</t>
  </si>
  <si>
    <t>14. คณะพยาบาลศาสตร์</t>
  </si>
  <si>
    <t>16. สำนักวิทยบริการและเทคโนโลยีสารสนเทศ</t>
  </si>
  <si>
    <t>17. สำนักศิลปะและวัฒนธรรม</t>
  </si>
  <si>
    <t>18. สำนักส่งเสริมวิชาการและงานทะเบียน</t>
  </si>
  <si>
    <t>19. สถาบันการเรียนรู้ตลอดชีวิต</t>
  </si>
  <si>
    <t>20. สถาบันถ่ายทอดเทคโนโลยีและนวัตกรรม</t>
  </si>
  <si>
    <t>21. สถาบันภาษาและกิจการต่างประเทศ</t>
  </si>
  <si>
    <t>22. สำนักยุทธศาสตร์การพัฒนาท้องถิ่นและบริการวิชาการ</t>
  </si>
  <si>
    <t>23. ศูนย์บริการวิศวกรรมโยธา</t>
  </si>
  <si>
    <t>24. ศูนย์พัฒนาเทคโนโลยีการศึกษา</t>
  </si>
  <si>
    <t>25. บัณฑิตวิทยาลัย</t>
  </si>
  <si>
    <t>26. โรงเรียนสาธิตมหาวิทยาลัยราชภัฏเชียงราย</t>
  </si>
  <si>
    <t>27. สำนักงานอธิการบดี</t>
  </si>
  <si>
    <t xml:space="preserve">     27.1 บริหารงานกลางมหาวิทยาลัย</t>
  </si>
  <si>
    <t xml:space="preserve">     27.2 กองกลาง</t>
  </si>
  <si>
    <t xml:space="preserve">     27.3 กองนโยบายและแผน</t>
  </si>
  <si>
    <t xml:space="preserve">     27.4 กองบริหารงานบุคคล</t>
  </si>
  <si>
    <t xml:space="preserve">     27.5 กองพัฒนานักศึกษา</t>
  </si>
  <si>
    <t xml:space="preserve">     27.6 กองคลัง</t>
  </si>
  <si>
    <t xml:space="preserve">     27.7 กองบริหารกายภาพสิ่งแวดล้อมและความปลอดภัย</t>
  </si>
  <si>
    <t xml:space="preserve">     27.8 กองการสื่อสารองค์กรและประชาสัมพันธ์</t>
  </si>
  <si>
    <t xml:space="preserve">     27.9 กองพัฒนาระบบบริหารและประกันคุณภาพ</t>
  </si>
  <si>
    <t xml:space="preserve">     27.10 หน่วยตรวจสอบภายใน</t>
  </si>
  <si>
    <t xml:space="preserve">     27.11 หอปรัชญารัชกาลที่ 9</t>
  </si>
  <si>
    <t>หน่วยบริการและจัดหารายได้</t>
  </si>
  <si>
    <t>28. สำนักบริหารทรัพย์สินและจัดหารายได้</t>
  </si>
  <si>
    <t>29. ศูนย์การจัดการศึกษานักศึกษาต่างชาติ</t>
  </si>
  <si>
    <t>ประเภทงาน/โครงการ</t>
  </si>
  <si>
    <t>คณะครุศาสตร์</t>
  </si>
  <si>
    <t>คณะมนุษยศาสตร์และสังคมศาสตร์</t>
  </si>
  <si>
    <t>คณะนิติศาสตร์</t>
  </si>
  <si>
    <t>คณะการท่องเที่ยวและการโรงแรม</t>
  </si>
  <si>
    <t>คณะเทคโนโลยีดิจิทัล</t>
  </si>
  <si>
    <t>คณะรัฐศาสตร์และรัฐประศาสนศาสตร์</t>
  </si>
  <si>
    <t>คณะบัญชี</t>
  </si>
  <si>
    <t>คณะสังคมศาสตร์</t>
  </si>
  <si>
    <t>คณะพยาบาลศาสตร์</t>
  </si>
  <si>
    <t>1. โครงการ เงินเดือนและค่าตอบแทนบุคลากร</t>
  </si>
  <si>
    <t>1. โครงการ ดำเนินงานตามภารกิจพื้นฐานด้านการจัดการเรียนการสอนระดับบัณฑิตศึกษา</t>
  </si>
  <si>
    <t>2. โครงการ ดำเนินงานตามภารกิจพื้นฐานด้านการจัดการเรียนการสอนระดับปริญญาตรี</t>
  </si>
  <si>
    <t>1. โครงการ จัดการเรียนการสอนรูปแบบ CWIE</t>
  </si>
  <si>
    <t>2. โครงการ จัดการเรียนการสอนรูปแบบสหกิจศึกษา และการศึกษาเชิงบูรณาการกับการทำงาน (Coopertive and Work Integated Education: CWIE)</t>
  </si>
  <si>
    <t>4. โครงการ พัฒนาคุณนักศึกษาให้มีความรู้ทักษะและเชิงสมรรถนะทางสุขภาพ ทั้งในและต่างประเทศ โดยใช้กระบวนการ Active learning และ Simulation base learning</t>
  </si>
  <si>
    <t>5. โครงการ พัฒนาคุณภาพการจัดการเรียนการสอนระดับปริญญาตรีเพื่อรองรับการพัฒนากำลังคนด้านการแพทย์ไทย  ยุคใหม่ทั้งระบบปริญญา (Degree) และการศึกษาอบรม  (Non-degree)</t>
  </si>
  <si>
    <t>6. โครงการ พัฒนาทักษะบัณฑิตแห่งศตวรรษที่ 21</t>
  </si>
  <si>
    <t>7. โครงการ พัฒนาบุคลากรสายวิชาการและสายสนับสนุนให้มีคุณวุฒิและเข้าสู่ตำแหน่งทางวิชาการและวิชาชีพในระดับที่สูงขึ้น และ พัฒนาให้มีความรู้และทักษะที่สนับสนุนการทำงาน</t>
  </si>
  <si>
    <t>8. โครงการ พัฒนาบุคลากรให้มีความเชี่ยวชาญในวิชาชีพ</t>
  </si>
  <si>
    <t>9. โครงการ พัฒนาบุคลากรให้มีศักยภาพที่เหมาะสมกับการปฏิบัติงานในยุคแห่งการเปลี่ยนแปลง</t>
  </si>
  <si>
    <t>10. โครงการ พัฒนาฟาร์มสาธิตเภสัชเกษตรให้ได้ตามมาตรฐาน</t>
  </si>
  <si>
    <t>11. โครงการ พัฒนาระบบและกลไกของศูนย์บริการแพทย์ไทยเพื่อชุมชน (Traditional Medicine Service Center: TMSC)</t>
  </si>
  <si>
    <t>12. โครงการ พัฒนาระบบอาจารย์ที่ปรึกษา</t>
  </si>
  <si>
    <t>13. โครงการ พัฒนาโรงงานสาธิตอุตสาหกรรมยาสมุนไพรให้ได้ตามมาตรฐาน</t>
  </si>
  <si>
    <t>14. โครงการ พัฒนาโรงพยาบาลสาธิตการแพทย์แผนไทยให้ได้ตามมาตรฐาน</t>
  </si>
  <si>
    <t>15. โครงการ พัฒนาศักยภาพบุคลากรสายวิชาการและสนับสนุนวิชาการให้มีคุณวุฒิสูงขึ้นและส่งเสริมความก้าวหน้าในอาชีพ</t>
  </si>
  <si>
    <t>1. โครงการ การส่งเสริมและพัฒนาทักษะความสามารถพิเศษด้านวิชาการและวิชาชีพของนักศึกษาสู่การเป็นนวัตกรมืออาชีพ</t>
  </si>
  <si>
    <t>2. โครงการ พัฒนาคุณภาพนักศึกษาครูให้มีมาตรฐานวิชาชีพและมีจิตวิญญาณความเป็นครูในศตวรรษที่ 21</t>
  </si>
  <si>
    <t>3. โครงการ พัฒนาศักยภาพบุคลากรคณะครุศาสตร์ให้มีความเชี่ยวชาญในวิชาชีพ</t>
  </si>
  <si>
    <t>1. โครงการ ความร่วมมือทางวิชาการกับหน่วยงานภายนอก</t>
  </si>
  <si>
    <t>3. โครงการ พัฒนาบุคลากรและการบริหารจัดการทรัพยากรมนุษย์ด้านงานวิจัยและนวัตกรรมอย่างเป็นระบบ</t>
  </si>
  <si>
    <t>4. โครงการ พัฒนาและส่งเสริมคุณภาพงานวิจัยของสำนักวิชานิติศาสตร์ให้มีคุณภาพและถ่ายทอดความรู้และเทคโนโลยีสู่ชุมชน</t>
  </si>
  <si>
    <t>5. โครงการ พัฒนาวารสารวิชาการ และเผยแพร่ผลงานวิจัยและงานวิชาการ</t>
  </si>
  <si>
    <t>6. โครงการ พัฒนาศูนย์สนับสนุนการปฏิบัติการวิจัยเพื่อพัฒนาการแพทย์ไทยให้ได้ตามมาตรฐาน</t>
  </si>
  <si>
    <t>7. โครงการ วิจัยและพัฒนาองค์ความรู้และนวัตกรรมทางการแพทย์ไทยที่ร่วมสมัย</t>
  </si>
  <si>
    <t>ประเด็นยุทธศาสตร์ที่ 4  การพัฒนาท้องถิ่น</t>
  </si>
  <si>
    <t>1. โครงการ ถ่ายทอดเทคโนโลยีและนวัตกรรมสู่ชุมชน โดยเน้นการสร้างผู้ประกอบการท้องถิ่น (Local Start Ups)</t>
  </si>
  <si>
    <t>2. โครงการ พัฒนาระบบและกลไกของศูนย์บริบาลผู้สูงวัยวิถีไทย (Thai Aging Care Center: TACC) ร่วมกับองค์กรปกครองส่วนท้องถิ่นหรือธุรกิจเอกชน</t>
  </si>
  <si>
    <t>3. โครงการ ส่งเสริมการเรียนรู้ตลอดชีวิต พัฒนาระบบ และกลไกการพัฒนาทักษะของผู้ประกอบวิชาชีพบัญชีในท้องถิ่น (Up- skill/ Re-skill/ New-skill) และส่งเสริมการประกอบวิชาชีพ</t>
  </si>
  <si>
    <t>4. โครงการ ส่งเสริมการเรียนรู้ตลอดชีวิตให้คนในท้องถิ่น</t>
  </si>
  <si>
    <t>5. โครงการ สนับสนุนการเรียนรู้ด้านศิลปวัฒนธรรมของท้องถิ่นและของชาติ</t>
  </si>
  <si>
    <t>6. โครงการ สร้างเครือข่ายความร่วมมือร่วมกับหน่วยงานภายนอก</t>
  </si>
  <si>
    <t>ประเด็นยุทธศาสตร์ที่ 5  การพัฒนาระบบ กลไก และบริหารจัดการ</t>
  </si>
  <si>
    <t>1. โครงการ Happy Faculty</t>
  </si>
  <si>
    <t>3. โครงการ ปรับระบบการประกันคุณภาพการศึกษาภายในระดับหลักสูตร (AUN-QA)/ ระดับคณะ (EdPEx)</t>
  </si>
  <si>
    <t>2. โครงการ ปรับระบบการประกันคุณภาพการศึกษาภายในระดับหลักสูตร (AUN-QA)</t>
  </si>
  <si>
    <t>3. โครงการ ดำเนินงานตามภารกิจพื้นฐานด้านการดำเนินงานวิจัยและงานสร้างสรรค์</t>
  </si>
  <si>
    <t>4. โครงการ ดำเนินงานตามภารกิจพื้นฐานด้านการทำนุบำรุงศิลปวัฒนธรรม</t>
  </si>
  <si>
    <t>5. โครงการ ดำเนินงานตามภารกิจพื้นฐานด้านการบริการวิชาการแก่สังคม</t>
  </si>
  <si>
    <t>6. โครงการ ดำเนินงานตามภารกิจพื้นฐานด้านการประกันคุณภาพการศึกษาภายใน</t>
  </si>
  <si>
    <t>7. โครงการ ดำเนินงานตามภารกิจพื้นฐานด้านการพัฒนานักศึกษา</t>
  </si>
  <si>
    <t>8. โครงการ บริหารจัดการหน่วยงาน</t>
  </si>
  <si>
    <t>16. โครงการ พัฒนาศักยภาพบุคลากรให้มีความเชี่ยวชาญในวิชาชีพ</t>
  </si>
  <si>
    <t>17. โครงการ พัฒนาหลักสูตรการผลิตบัณฑิต (หลักสูตรเดิม/หลักสูตรใหม่) ให้เน้นหลักสูตรเชิงพื้นที่ โดยการมีส่วนร่วมของผู้ใช้บัณฑิต (Degree)</t>
  </si>
  <si>
    <t>18. โครงการ พัฒนาหลักสูตรการเรียนการสอนที่มุ่งสร้างบัณฑิตที่มีทักษะสูง และตอบโจทย์การพัฒนาชุมชนท้องถิ่น</t>
  </si>
  <si>
    <t>19. โครงการ พัฒนาหลักสูตรการเรียนการสอนที่มุ่งสร้างบัณฑิตที่มีทักษะสูงและตอบโจทย์การพัฒนาชุมชนท้องถิ่น</t>
  </si>
  <si>
    <t>20. โครงการ ส่งเสริมและพัฒนาคุณภาพนักศึกษาให้มีทักษะเชิงสมรรถนะ และเป็นนวัตกรมืออาชีพ</t>
  </si>
  <si>
    <t>21. โครงการ สร้างบัณฑิตให้เป็นนวัตกรสังคมที่ปรับตัวต่อการเปลี่ยนแปลงและรับผิดชอบต่อสังคม</t>
  </si>
  <si>
    <t>22. โครงการ สานสัมพันธ์ศิษย์เก่าคณะวิทยาการจัดการ</t>
  </si>
  <si>
    <t>2. โครงการ พัฒนาความสามารถด้านการวิจัย</t>
  </si>
  <si>
    <t xml:space="preserve">    คณะพยาบาลศาสตร์</t>
  </si>
  <si>
    <t xml:space="preserve">    คณะ   สาธารณสุขศาสตร์</t>
  </si>
  <si>
    <t>สถาบันถ่ายทอดเทคโนโลยีและนวัตกรรม</t>
  </si>
  <si>
    <t>1. โครงการ ดำเนินงานตามภารกิจพื้นฐานของกองคลัง</t>
  </si>
  <si>
    <t>4. โครงการ ดำเนินงานตามภารกิจพื้นฐานของสโมสรบุคลากร</t>
  </si>
  <si>
    <t>10. โครงการ ดำเนินงานตามภารกิจพื้นฐานด้านการพัฒนานักศึกษา</t>
  </si>
  <si>
    <t>11. โครงการ ดำเนินงานตามภารกิจพื้นฐานสภาคณาจารย์และข้าราชการ</t>
  </si>
  <si>
    <t>12. โครงการ บริหารงานกลางมหาวิทยาลัย</t>
  </si>
  <si>
    <t>13. โครงการ บริหารจัดการหน่วยงาน</t>
  </si>
  <si>
    <t>14. โครงการ สนับสนุนการดำเนินงานตามภารกิจของมหาวิทยาลัย</t>
  </si>
  <si>
    <t>1. โครงการ การดำเนินงานศูนย์การเรียนรู้ทางพฤกษศาสตร์ : สวนสมเด็จพระศรีนครินทร์ เชียงราย และสวนแม่ – สวนลูก</t>
  </si>
  <si>
    <t>2. โครงการ จัดหาผู้ให้บริการอินเทอร์เน็ต</t>
  </si>
  <si>
    <t>4. โครงการ จัดหาและพัฒนาโครงสร้างเครือข่ายคอมพิวเตอร์กลาง</t>
  </si>
  <si>
    <t>5. โครงการ พัฒนาทรัพยากรสารสนเทศเพื่อสนับสนุนการเรียนการสอน และส่งเสริมการเรียนรู้ในศตวรรษที่ 21</t>
  </si>
  <si>
    <t>6. โครงการ พัฒนาบุคลากรด้านศิลปวัฒนธรรม</t>
  </si>
  <si>
    <t>7. โครงการ พัฒนาบุคลากรสายสนับสนุนให้มีศักยภาพในการปฏิบัติงาน และสามารถเข้าสู่ตำแหน่งสูงขึ้น</t>
  </si>
  <si>
    <t>8. โครงการ พัฒนาบุคลากรให้เป็นมืออาชีพในการทำงาน</t>
  </si>
  <si>
    <t>9. โครงการ พัฒนาบุคลากรให้มีความเชี่ยวชาญในวิชาชีพ</t>
  </si>
  <si>
    <t>10. โครงการ พัฒนาระบบฐานข้อมูลเพื่อการบริหารและการตัดสินใจของกองนโยบายและแผน</t>
  </si>
  <si>
    <t>11. โครงการ พัฒนาระบบและกลไกการดำเนินงาน TO BE NUMBER ONE</t>
  </si>
  <si>
    <t>12. โครงการ พัฒนาและปรับปรุงกายภาพและสิ่งแวดล้อมภายในมหาวิทยาลัย ให้เป็นมหาวิทยาลัยยั่งยืน Sustainable University</t>
  </si>
  <si>
    <t>13. โครงการ พัฒนาและสนับสนุนการจัดการเรียนการสอนระดับบัณฑิตศึกษาในศตวรรษที่ 21</t>
  </si>
  <si>
    <t>14. โครงการ พัฒนาและเสริมสร้างทักษะด้านภาษาอาเซียน เพื่อพัฒนาทักษะบัณฑิตแห่งศตวรรษที่ 21</t>
  </si>
  <si>
    <t>15. โครงการ พัฒนาศักยภาพบุคลากร</t>
  </si>
  <si>
    <t>16. โครงการ พัฒนาศักยภาพบุคลากรสู่ความเป็นมืออาชีพ</t>
  </si>
  <si>
    <t>17. โครงการ พัฒนาศักยภาพบุคลากรให้มีความก้าวหน้าในอาชีพ</t>
  </si>
  <si>
    <t>20. โครงการ พัฒนาศักยภาพผู้บริหาร และบุคลากร</t>
  </si>
  <si>
    <t>21. โครงการ พัฒนาศักยภาพผู้บริหารและบุคลากรในหน่วยงาน</t>
  </si>
  <si>
    <t>22. โครงการ พัฒนาหลักสูตรการเรียนการสอนที่มุ่งสร้างบัณฑิต  ที่มีทักษะสูง และตอบโจทย์การพัฒนาชุมชนท้องถิ่น</t>
  </si>
  <si>
    <t>23. โครงการ พัฒนาหลักสูตรคลังหน่วยกิตเพื่อการเรียนรู้ตลอดชีวิตสำหรับคนทุกช่วงวัย</t>
  </si>
  <si>
    <t>24. โครงการ ส่งเสริม สนับสนุน กำกับ ติดตาม การพัฒนาหลักสูตร การเรียนการสอนที่มุ่งสร้างบัณฑิตที่มีทักษะสูง และตอบโจทย์การพัฒนาชุมชนท้องถิ่น</t>
  </si>
  <si>
    <t>25. โครงการ ส่งเสริมการใช้เทคโนโลยีสารสนเทศเพื่อการเรียนรู้ตลอดชีวิต</t>
  </si>
  <si>
    <t>26. โครงการ ส่งเสริมการเรียนรู้สู่ชุมชน</t>
  </si>
  <si>
    <t>27. โครงการ ส่งเสริมทักษะการเรียนรู้แห่งศตวรรษที่ 21</t>
  </si>
  <si>
    <t>28. โครงการ ส่งเสริมและพัฒนาบุคลากรกองกลาง ให้เป็นมืออาชีพ เชี่ยวชาญงานที่ทำ เข้าสู่ตำแหน่งที่สูงขึ้น</t>
  </si>
  <si>
    <t>29. โครงการ สนับสนุนการจัดการเรียนการสอนรูปแบบสหกิจศึกษาและการศึกษาเชิงบูรณาการกับการทำงาน (Cooperative and Work Integrated Education: CWIE)</t>
  </si>
  <si>
    <t>30. โครงการ สร้างเครือข่ายสภาคณาจารย์และข้าราชการ กลุ่มมหาวิทยาลัยราชภัฏ</t>
  </si>
  <si>
    <t>31. โครงการ สร้างบัณฑิตให้เป็นนวัตกรสังคมที่ปรับตัวต่อการเปลี่ยนแปลง และรับผิดชอบต่อสังคม</t>
  </si>
  <si>
    <t>2. โครงการ พัฒนานวัตกรรมที่ใช้ในการจัดการเรียนรู้ในศตวรรษที่ 21 สู่การศึกษา 4.0  (MOOC)</t>
  </si>
  <si>
    <t>1. โครงการ เผยแพร่ผลงานวิจัยและผลงานสร้างสรรค์ทางวิชาการ</t>
  </si>
  <si>
    <t>2. โครงการ พัฒนาวารสารบัณฑิตศึกษาให้อยู่ในระบบศูนย์ดัชนีการอ้างอิงวารสารไทย (TCI) และสร้างเครือข่ายการตีพิมพ์เผยแพร่งานวิจัยและงานสร้างสรรค์กับหน่วยงานภายในและภายนอกมหาวิทยาลัย</t>
  </si>
  <si>
    <t>3. โครงการ พัฒนาศูนย์ความเป็นเลิศด้านวิชาการ/ วิชาชีพ (Excellent Center for Academic/Professional Development) : อุทยานวิทยาศาสตร์ (Science Park)</t>
  </si>
  <si>
    <t>1. โครงการ การยกย่องเชิดชูบุคลากรการทำงานบริการวิชาการและงานพัฒนาท้องถิ่น</t>
  </si>
  <si>
    <t>2. โครงการ กำกับ ติดตาม ประเมินผลการดำเนินงานยุทธศาสตร์มหาวิทยาลัยราชภัฏเพื่อการพัฒนาท้องถิ่น</t>
  </si>
  <si>
    <t>3. โครงการ เก็บรวบรวมและพัฒนาระบบข้อมูลด้านศิลปวัฒนธรรมของท้องถิ่นและของชาติ</t>
  </si>
  <si>
    <t>4. โครงการ ขับเคลื่อนการดำเนินงานยุทธศาสตร์มหาวิทยาลัยเพื่อการพัฒนาท้องถิ่น</t>
  </si>
  <si>
    <t>5. โครงการ ขับเคลื่อนการดำเนินงานยุทธศาสตร์มหาวิทยาลัยราชภัฏเพื่อการพัฒนาท้องถิ่นด้วยบูรณาการศาสตร์ความรู้ นวัตกรรมที่สามารถแก้ไขปัญหาความต้องการของพื้นที่ชุมชนเป้าหมาย</t>
  </si>
  <si>
    <t>6. โครงการ เครือข่ายความร่วมมือ สร้างเครือข่าย ติดต่อประสานหน่วยงานภายในและภายนอก</t>
  </si>
  <si>
    <t>7. โครงการ ตามรอยพระยุคลบาทเอกองค์อัครศิลปิน</t>
  </si>
  <si>
    <t>8. โครงการ ปรัชญานิทัศน์</t>
  </si>
  <si>
    <t>9. โครงการ เปิดโลกศิลปะและวัฒนธรรม Cultural Open House</t>
  </si>
  <si>
    <t>10. โครงการ พัฒนาเครือข่ายความร่วมมือด้านศิลปะและวัฒนธรรมในระดับท้องถิ่น ระดับชาติ และนานาชาติ</t>
  </si>
  <si>
    <t>11. โครงการ พัฒนาสมรรถนะภาษาอังกฤษในศตวรรษที่ 21 สำหรับนักศึกษา</t>
  </si>
  <si>
    <t>12. โครงการ มหกรรมศิลปวัฒนธรรมพื้นถิ่น Thailand Biennale</t>
  </si>
  <si>
    <t>13. โครงการ ยกระดับทุนทางวัฒนธรรม ภูมิปัญญาท้องถิ่น และชาติพันธุ์</t>
  </si>
  <si>
    <t>14. โครงการ ส่งเสริมและสนับสนุน นักศึกษา บุคลากร และหน่วยงานของมหาวิทยาลัย ที่มีผลงานโดดเด่นหรือมีความเป็นเลิศด้านศิลปวัฒนธรรมและคุณธรรม</t>
  </si>
  <si>
    <t>15. โครงการ เสริมสร้างความร่วมมือทางวิชาการกับหน่วยงานภายนอก</t>
  </si>
  <si>
    <t>16. โครงการ ให้บริการวิชาการด้านงานวิศวกรรมโยธา งานทดสอบวัสดุ งานตรวจสอบ/ควบคุมคุณภาพ และงานที่ปรึกษา</t>
  </si>
  <si>
    <t>1. โครงการ Happy University</t>
  </si>
  <si>
    <t>2. โครงการ จัดประชุมเชิงปฏิบัติการเพื่อทบทวนและนำผลการประเมินมาถอดบทเรียนเพื่อพัฒนาการบริหารงานของมหาวิทยาลัย (KM)</t>
  </si>
  <si>
    <t>3. โครงการ ถวายความจงรักภัคดี</t>
  </si>
  <si>
    <t>4. โครงการ ทบทวนและพัฒนากระบวนงานตรวจสอบภายใน</t>
  </si>
  <si>
    <t>5. โครงการ ประเมินประสิทธิภาพและประสิทธิผลการใช้จ่ายงบประมาณประจำปีงบประมาณ</t>
  </si>
  <si>
    <t>6. โครงการ ปรับระบบการประกันคุณภาพการศึกษาภายในระดับหลักสูตร (AUN-QA)</t>
  </si>
  <si>
    <t>7. โครงการ ผลิตสื่อประชาสัมพันธ์ภายในมหาวิทยาลัย</t>
  </si>
  <si>
    <t>8. โครงการ พัฒนาระบบสารสนเทศการประกันคุณภาพการศึกษาภายในเพื่อเข้าสู่มาตรฐานสากล (AUN-QA/ EdPEX)</t>
  </si>
  <si>
    <t>9. โครงการ พัฒนาระบบสารสนเทศเพื่อการให้บริการของสำนักส่งเสริมวิชาการและงานทะเบียน</t>
  </si>
  <si>
    <t>10. โครงการ พัฒนาระบบสารสนเทศเพื่อการให้บริการงานทะเบียน ประมวลผลและสถิติ</t>
  </si>
  <si>
    <t>11. โครงการ พัฒนาและปรับปรุงระบบสารบรรณอิเล็กทรอนิกส์</t>
  </si>
  <si>
    <t>12. โครงการ พัฒนาสถาบันวิจัยและพัฒนาไปสู่การเป็นหน่วยงานที่ทันสมัย ทำงานเชิงรุก มืออาชีพ และมีธรรมาภิบาล</t>
  </si>
  <si>
    <t>13. โครงการ ส่งเสริมการดำเนินงานและเข้ารับการจัดอันดับตาม THE Impact Ranking</t>
  </si>
  <si>
    <t>14. โครงการ สร้างและส่งเสริมสถาบันวิจัยและพัฒนาให้เป็นองค์กรแห่งความสุข (Happy Workplace : Happy Work Life)</t>
  </si>
  <si>
    <t>กองบริหารงานบุคคล</t>
  </si>
  <si>
    <t>กองบริหารกายภาพสิ่งแวดล้อมและความปลอดภัย</t>
  </si>
  <si>
    <t>กองพัฒนาระบบบริหารและประกันคุณภาพ</t>
  </si>
  <si>
    <t>8. โครงการ ดำเนินงานตามภารกิจพื้นฐานสภาคณาจารย์และข้าราชการ</t>
  </si>
  <si>
    <t>9. โครงการ บริหารงานกลางมหาวิทยาลัย</t>
  </si>
  <si>
    <t>10. โครงการ บริหารจัดการหน่วยงาน</t>
  </si>
  <si>
    <t>11. โครงการ สนับสนุนการดำเนินงานตามภารกิจของมหาวิทยาลัย</t>
  </si>
  <si>
    <t>2. โครงการ พัฒนาระบบฐานข้อมูลเพื่อการบริหารและการตัดสินใจของกองนโยบายและแผน</t>
  </si>
  <si>
    <t>4. โครงการ พัฒนาและปรับปรุงกายภาพและสิ่งแวดล้อมภายในมหาวิทยาลัย ให้เป็นมหาวิทยาลัยยั่งยืน Sustainable University</t>
  </si>
  <si>
    <t>5. โครงการ พัฒนาศักยภาพบุคลากร</t>
  </si>
  <si>
    <t>7. โครงการ พัฒนาศักยภาพบุคลากรให้มีความเชี่ยวชาญในวิชาชีพ</t>
  </si>
  <si>
    <t>8. โครงการ พัฒนาศักยภาพผู้บริหารและบุคลากรในหน่วยงาน</t>
  </si>
  <si>
    <t>10. โครงการ ส่งเสริมและพัฒนาบุคลากรกองกลาง ให้เป็นมืออาชีพ เชี่ยวชาญงานที่ทำ เข้าสู่ตำแหน่งที่สูงขึ้น</t>
  </si>
  <si>
    <t>11. โครงการ สร้างเครือข่ายสภาคณาจารย์และข้าราชการ กลุ่มมหาวิทยาลัยราชภัฏ</t>
  </si>
  <si>
    <t>12. โครงการ สร้างบัณฑิตให้เป็นนวัตกรสังคมที่ปรับตัวต่อการเปลี่ยนแปลง และรับผิดชอบต่อสังคม</t>
  </si>
  <si>
    <t>1. โครงการ กำกับ ติดตาม ประเมินผลการดำเนินงานยุทธศาสตร์มหาวิทยาลัยราชภัฏเพื่อการพัฒนาท้องถิ่น</t>
  </si>
  <si>
    <t>2. โครงการ เครือข่ายความร่วมมือ สร้างเครือข่าย ติดต่อประสานหน่วยงานภายในและภายนอก</t>
  </si>
  <si>
    <t>3. โครงการ ตามรอยพระยุคลบาทเอกองค์อัครศิลปิน</t>
  </si>
  <si>
    <t>4. โครงการ ปรัชญานิทัศน์</t>
  </si>
  <si>
    <t>9. โครงการ พัฒนาและปรับปรุงระบบสารบรรณอิเล็กทรอนิกส์</t>
  </si>
  <si>
    <t>9. โครงการ พัฒนาหลักสูตรการเรียนการสอนที่มุ่งสร้างบัณฑิต ที่มีทักษะสูง และตอบโจทย์การพัฒนาชุมชนท้องถิ่น</t>
  </si>
  <si>
    <t>สำนักบริหารทรัพย์สินและจัดหารายได้</t>
  </si>
  <si>
    <t>ศูนย์การจัดการศึกษานักศึกษาต่างชาติ</t>
  </si>
  <si>
    <t>จากเงินรายได้สะสมของมหาวิทยาลัย</t>
  </si>
  <si>
    <t>ระดับมัธยมศึกษา</t>
  </si>
  <si>
    <t>1. โครงการ ดำเนินงานตามภารกิจพื้นฐานด้านการจัดการเรียนการสอนระดับปริญญาตรี</t>
  </si>
  <si>
    <t>2. โครงการ ดำเนินงานตามภารกิจพื้นฐานด้านการพัฒนานักศึกษา</t>
  </si>
  <si>
    <t>3. โครงการ ดำเนินงานตามภารกิจพื้นฐานด้านการทำนุบำรุงศิลปวัฒนธรรม</t>
  </si>
  <si>
    <t>4. โครงการ ดำเนินงานตามภารกิจพื้นฐานด้านการประกันคุณภาพการศึกษาภายใน</t>
  </si>
  <si>
    <t>5. โครงการ บริหารจัดการหน่วยงาน</t>
  </si>
  <si>
    <t>1. โครงการ พัฒนารศักยภาพบุคลากรให้มีความเชี่ยวชาญในวิชาชีพ</t>
  </si>
  <si>
    <t>2. โครงการ ประชุมเชิงปฏิบัติการเพื่อการพัฒนาการจัดการเรียนการสอน (แบบ Active Learning การพัฒนานวัตกรรม และการสอน โดยใช้ Simulation lab)</t>
  </si>
  <si>
    <t>3. โครงการ ผลิตตำราทางการพยาบาล</t>
  </si>
  <si>
    <t>1. โครงการ พัฒนาโครงร่างวิจัย/นวัตกรรมเพื่อขอรับการสนับสนุน</t>
  </si>
  <si>
    <t>1. โครงการ ส่งเสริมการเรียนรู้ตลอดชีวิตให้กับคนในท้องถิ่น</t>
  </si>
  <si>
    <t>1. โครงการ พัฒนาระบบประกันคุณภาพการศึกษาตามเกณฑ์การประเมินคุณภาพการศึกษา AUN-QA</t>
  </si>
  <si>
    <t>2. โครงการ บริหารจัดการความเสี่ยงด้านการเงิน งบประมาณ การคลัง และพัสดุ การปฏิบัติงานของบุคลากร การร้องเรียนและชื่อเสียงของคณะพยาบาลศาสตร์</t>
  </si>
  <si>
    <t>4. โครงการ พัฒนาศักยภาพบุคลากรให้มีความรู้ ความเชี่ยวชาญ และมั่นคงในวิชาชีพ</t>
  </si>
  <si>
    <t>1. โครงการ พัฒนาคุณภาพการจัดการเรียนการสอนโรงเรียนสาธิตมหาวิทยาลัยราชภัฏเชียงราย</t>
  </si>
  <si>
    <t xml:space="preserve"> งบดำเนินงานตามยุทธศาสตร์การพัฒนาของมหาวิทยาลัย</t>
  </si>
  <si>
    <t>2. ร้อยละความสำเร็จของตัวชี้วัดและค่าเป้าหมายหลักตามแผนยุทธศาสตร์การพัฒนาหน่วยงาน ระยะ 5 ปี (พ.ศ. 2565 - 2569) ฉบับทบทวนและปรับปรุง พ.ศ. 2566                ประจำปี พ.ศ. 2566 (ปีงบประมาณ พ.ศ. 2567)</t>
  </si>
  <si>
    <t>1. โครงการ ดำเนินงานตามภารกิจพื้นฐานของ     กองคลัง</t>
  </si>
  <si>
    <t>2. โครงการ ดำเนินงานตามภารกิจพื้นฐานของ     กองนโยบายและแผน</t>
  </si>
  <si>
    <t>3. โครงการ ดำเนินงานตามภารกิจพื้นฐานของ     กองบริหารงานบุคคล</t>
  </si>
  <si>
    <t>5. โครงการ ดำเนินงานตามภารกิจพื้นฐานด้าน     การจัดการเรียนการสอนโรงเรียนสาธิต</t>
  </si>
  <si>
    <t>6. โครงการ ดำเนินงานตามภารกิจพื้นฐานด้าน     การดำเนินงานวิจัยและงานสร้างสรรค์</t>
  </si>
  <si>
    <t>7. โครงการ ดำเนินงานตามภารกิจพื้นฐานด้าน     การทำนุบำรุงศิลปวัฒนธรรม</t>
  </si>
  <si>
    <t>8. โครงการ ดำเนินงานตามภารกิจพื้นฐานด้าน     การบริการวิชาการแก่สังคม</t>
  </si>
  <si>
    <t>9. โครงการ ดำเนินงานตามภารกิจพื้นฐานด้าน     การประกันคุณภาพการศึกษาภายใน</t>
  </si>
  <si>
    <t>3. โครงการ จัดหาลิขสิทธิ์ซอฟต์แวร์เพื่อสนับสนุนการเรียนการสอนและงานสำนักงานที่ทันสมัย       ได้ทันตามเวลาที่กำหนด</t>
  </si>
  <si>
    <t>18. โครงการ พัฒนาศักยภาพบุคลากรให้มี          ความเชี่ยวชาญในวิชาชีพ</t>
  </si>
  <si>
    <t>19. โครงการ พัฒนาศักยภาพบุคลากรให้มี          ความเชี่ยวชาญในอาชีพ</t>
  </si>
  <si>
    <t>32. โครงการ อบรมการพัฒนาหลักสูตรระยะสั้น หรือหลักสูตรบูรณาการแบบสหวิทยาการหรือ     พหุวิทยาการ</t>
  </si>
  <si>
    <t>1. โครงการ การเสริมสร้างทักษะการเรียนรู้ มีคุณธรรม จริยธรรม มีความคิดสร้างสรรค์            และกล้าคิดกล้าแสดงออก</t>
  </si>
  <si>
    <t>2. โครงการ ดำเนินงานตามภารกิจพื้นฐานของ       กองนโยบายและแผน</t>
  </si>
  <si>
    <t>3. โครงการ ดำเนินงานตามภารกิจพื้นฐานของ       กองบริหารงานบุคคล</t>
  </si>
  <si>
    <t>5. โครงการ ดำเนินงานตามภารกิจพื้นฐานด้าน       การทำนุบำรุงศิลปวัฒนธรรม</t>
  </si>
  <si>
    <t>6. โครงการ ดำเนินงานตามภารกิจพื้นฐานด้าน       การประกันคุณภาพการศึกษาภายใน</t>
  </si>
  <si>
    <t>7. โครงการ ดำเนินงานตามภารกิจพื้นฐานด้าน       การพัฒนานักศึกษา</t>
  </si>
  <si>
    <t>3. โครงการ พัฒนาระบบและกลไกการดำเนินงาน    TO BE NUMBER ONE</t>
  </si>
  <si>
    <t>6. โครงการ พัฒนาศักยภาพบุคลากรสู่ความเป็น     มืออาชีพ</t>
  </si>
  <si>
    <t>5. โครงการ ประเมินประสิทธิภาพและประสิทธิผล   การใช้จ่ายงบประมาณประจำปีงบประมาณ</t>
  </si>
  <si>
    <t>10. โครงการ ส่งเสริมการดำเนินงานและเข้ารับการ   จัดอันดับตาม THE Impact Ranking</t>
  </si>
  <si>
    <t>3. งบประมาณจำแนกตามงบรายจ่าย</t>
  </si>
  <si>
    <t>4. งบประมาณจำแนกตามแผนการใช้จ่ายงบประมาณ</t>
  </si>
  <si>
    <t>บุคลากรภาครัฐ</t>
  </si>
  <si>
    <t xml:space="preserve"> 2-17</t>
  </si>
  <si>
    <t>ยกระดับคุณภาพการศึกษา</t>
  </si>
  <si>
    <t xml:space="preserve"> 18-52</t>
  </si>
  <si>
    <t>ย้าย ครุศาสตร์ พัฒนาศักยภาพบุคลากรคณะครุศาสตร์ให้มีความเชี่ยวชาญในวิชาชีพ ไปอยู่ยุทธศาสตร์ที่ 2 จำนวน 906,000 บาท (รายได้)</t>
  </si>
  <si>
    <t>การผลิตและพัฒนาครู</t>
  </si>
  <si>
    <t xml:space="preserve"> 53-55</t>
  </si>
  <si>
    <t>การพัฒนางานวิจัย นวัตกรรมและงานสร้างสรรค์</t>
  </si>
  <si>
    <t xml:space="preserve"> 56-64</t>
  </si>
  <si>
    <t>การพัฒนาท้องถิ่น</t>
  </si>
  <si>
    <t xml:space="preserve"> 65-83</t>
  </si>
  <si>
    <t>ย้าย คณะบัญชี ความร่วมมือทางวิชาการกับหน่วยงานภายนอก ไปอยู่ยุทธศาสตร์ที่ 3 จำนวนเงิน 40,000 บาท (รายได้)</t>
  </si>
  <si>
    <t>การพัฒนาระบบ กลไก และการบริหารจัดการ</t>
  </si>
  <si>
    <t>84-99</t>
  </si>
  <si>
    <t xml:space="preserve">ลำดับที่ </t>
  </si>
  <si>
    <t>ชื่อโครงการ</t>
  </si>
  <si>
    <t>ระยะเวลาการดำเนินการ</t>
  </si>
  <si>
    <t>งบประมาณที่จัดสรร</t>
  </si>
  <si>
    <t>การใช้จ่ายงบประมาณ</t>
  </si>
  <si>
    <t>คงเหลือ</t>
  </si>
  <si>
    <t>งบแผ่นดิน</t>
  </si>
  <si>
    <t>เงินรายได้</t>
  </si>
  <si>
    <t>1</t>
  </si>
  <si>
    <t>เงินเดือนและค่าตอบแทนบุคลากร</t>
  </si>
  <si>
    <t xml:space="preserve"> - บุคลากรได้รับเงินเดือนและค่าตอบแทนที่เหมาะสม</t>
  </si>
  <si>
    <t xml:space="preserve"> - บุคลากรมีขวัญและกำลังใจในการปฏิบัติงาน ทำให้การดำเนินงานบรรลุตามพันธกิจของหน่วยงาน</t>
  </si>
  <si>
    <t>ต.ค. 66 - ก.ย. 67</t>
  </si>
  <si>
    <t>2</t>
  </si>
  <si>
    <t>ดำเนินงานตามภารกิจพื้นฐานด้านการจัดการเรียนการสอนระดับปริญญาตรี</t>
  </si>
  <si>
    <t xml:space="preserve"> - การจัดการเรียนการสอนมีคุณภาพเป็นไปตามมาตรฐานการอุดมศึกษา และหลักเกณฑ์อื่นๆ ที่เกี่ยวข้อง
 - การจัดบริการสิ่งสนับสนุนการเรียนรู้ที่หลากหลายแก่นักศึกษาเพียงพอ มีคุณภาพพร้อมใช้งาน ทันสมัย และเหมาะสมต่อการจัดการเรียนการสอน
 - นักศึกษามีทักษะ ความรู้ทางวิชาการและวิชาชีพตามกรอบมาตรฐานคุณวุฒิระดับอุดมศึกษาแห่งชาติ และมีคุณลักษณะเป็นไปตามเอกลักษณ์และอัตลักษณ์ของคณะ</t>
  </si>
  <si>
    <t xml:space="preserve"> - นักศึกษาสามารถประยุกต์ใช้ความรู้เพื่อการดำรงชีวิตในสังคมได้อย่างมีความสุขทั้งทางร่างกายและจิตใจ และต่อยอดในระดับที่สูงขึ้นได้
 - นักศึกษาและอาจารย์มีความพึงพอใจต่อสิ่งสนับสนุนการเรียนการสอน สิ่งอำนวยความสะดวก และทรัพยากรที่เอื้อต่อการเรียนรู้
 - หน่วยงานภาครัฐ/เอกชน สถานประกอบการ และผู้ใช้บัณฑิตมีความเชื่อมั่นถึงคุณภาพของบัณฑิตของมหาวิทยาลัย</t>
  </si>
  <si>
    <t>3</t>
  </si>
  <si>
    <t>ดำเนินงานตามภารกิจพื้นฐานด้านการจัดการเรียนการสอนระดับบัณฑิตศึกษา</t>
  </si>
  <si>
    <t xml:space="preserve"> - การผลิตบัณฑิตหรือการจัดการเรียนการสอนมีคุณภาพตามมาตรฐานที่กำหนด
 - นักศึกษามีความรู้ ทักษะทางวิชาการและวิชาชีพตามกรอบมาตรฐานคุณวุฒิระดับอุดมศึกษาแห่งชาติ 
 - นักศึกษาสามารถประมวลความรู้เพื่อจัดทำผลงานที่แสดงถึงความสามารถในการใช้ความรู้อย่างเป็นระบบและสามารถนำไปเผยแพร่ให้เป็นประโยชน์ต่อสาธารณะได้</t>
  </si>
  <si>
    <t xml:space="preserve"> - นักศึกษาสามารถประยุกต์ใช้ความรู้ที่ได้ไปใช้พัฒนาต่อยอดและประยุกต์ใช้ในสายงานได้
 - หน่วยงานภาครัฐ/เอกชน สถานประกอบการ และผู้ใช้บัณฑิตมีความเชื่อมั่นถึงคุณภาพของบัณฑิตของมหาวิทยาลัย</t>
  </si>
  <si>
    <t>4</t>
  </si>
  <si>
    <t>ดำเนินงานตามภารกิจพื้นฐานด้านการดำเนินงานวิจัยและงานสร้างสรรค์</t>
  </si>
  <si>
    <t xml:space="preserve"> - มีผลงานวิจัยสถาบัน/ข้อมูลที่สามารถนำไปใช้ในการสนับสนุนการกําหนดนโยบาย การวางแผน การบริหาร และการตัดสนใจในด้านต่างๆ ได้
 - ผลงานวิจัยหรืองานสร้างสรรค์ได้รับการตีพิมพ์เผยแพร่ในฐานข้อมูลที่ได้รับการยอมรับในระดับชาติและนานาชาติ</t>
  </si>
  <si>
    <t xml:space="preserve"> - ผู้บริหารและบุคลากรภายในหน่วยงานสามารถใช้ประโยชน์จากงานวิจัยสถาบันในการกำหนดนโยบาย การวางแผน การบริหารงาน การตัดสนใจในด้านต่างๆ ตลอดจนการแก้ไขปัญหาเฉพาะที่เกิดขึ้นได้โดยตรง
 - ผลงานวิจัยหรืองานสร้างสรรค์ได้มีการเผยแพร่และนำไปใช้ประโยชน์ทั้งเชิงวิชาการและการแข่งขันของประเทศอย่างกว้างขวาง</t>
  </si>
  <si>
    <t>5</t>
  </si>
  <si>
    <t>ดำเนินงานตามภารกิจพื้นฐานด้านการทำนุบำรุงศิลปวัฒนธรรม</t>
  </si>
  <si>
    <t xml:space="preserve"> - การดำเนินงานด้านศิลปวัฒนธรรม
ของท้องถิ่นและของชาติบูรณาการกับการเรียนการสอน หรือการวิจัย หรือการบริการวิชาการ
 - นักศึกษาและบุคลากรเกิดความภาคภูมิใจความเป็นไทย มีจิตสำนึกและเห็นคุณค่าของศิลปวัฒนธรรมของท้องถิ่น และของชาติ</t>
  </si>
  <si>
    <t xml:space="preserve"> - ศิลปวัฒนธรรมของท้องถิ่นและของชาติได้รับการอนุรักษ์ ส่งเสริม สืบสานให้คงอยู่และสืบไป</t>
  </si>
  <si>
    <t>6</t>
  </si>
  <si>
    <t>ดำเนินงานตามภารกิจพื้นฐานด้านการบริการวิชาการแก่สังคม</t>
  </si>
  <si>
    <t xml:space="preserve"> - การบริการวิชาการแก่สังคมของคณะสอดคล้องกับบริบท ปัญหา และความต้องการของท้องถิ่น ชุมชน และสังคม
 - มีเครือข่ายความร่วมมือด้านบริการวิชาการแก่สังคมเพื่อการพัฒนาท้องถิ่น ชุมชน และสังคม
 - นักศึกษาได้ใช้ความรู้และทักษะตามศาสตร์ในการให้บริการวิชาการแก่สังคม ตลอดจนได้มีโอกาสเรียนรู้ร่วมกับชุมชน</t>
  </si>
  <si>
    <t xml:space="preserve"> - ประชาชนในชุมชนและสังคมได้รับการพัฒนาคุณภาพชีวิตที่ดีขึ้น สามารถนำองค์ความรู้ไปใช้ประโยชน์ได้อย่างเป็นรูปธรรม และสร้างความเข้มแข็งให้กับชุมชนและสังคมในพื้นที่อย่างยั่งยืน</t>
  </si>
  <si>
    <t>7</t>
  </si>
  <si>
    <t>ดำเนินงานตามภารกิจพื้นฐานด้านการประกันคุณภาพการศึกษาภายใน</t>
  </si>
  <si>
    <t xml:space="preserve"> - หน่วยงานได้รับการตรวจประเมินคุณภาพการศึกษาภายในระดับหลักสูตรและระดับคณะ และสามารถนำผลการประเมินมาปรับปรุง พัฒนาคุณภาพให้ดีขึ้นอย่างต่อเนื่อง</t>
  </si>
  <si>
    <t xml:space="preserve"> - การดำเนินงานของคณะเป็นไปตามเกณฑ์การประกันคุณภาพการศึกษาภายในระดับหลักสูตร และระดับคณะ</t>
  </si>
  <si>
    <t>8</t>
  </si>
  <si>
    <t>ดำเนินงานตามภารกิจพื้นฐานด้านการพัฒนานักศึกษา</t>
  </si>
  <si>
    <t xml:space="preserve"> - นักศึกษาได้รับการพัฒนาอย่างเหมาะสมและครบถ้วนทั้งในด้านสติปัญญา สังคม อารมณ์ ร่างกาย และคุณธรรมจริยธรรม สอดคล้องกับคุณลักษณะบัณฑิตที่พึงประสงค์ สอดคล้องกับคุณลักษณะบัณฑิตที่พึงประสงค์ทั้ง 5 ด้าน  </t>
  </si>
  <si>
    <t xml:space="preserve"> - นักศึกษามีคุณลักษณะบัณฑิตที่พึงประสงค์ตามกรอบมาตรฐานคุณวุฒิระดับอุดมศึกษาแห่งชาติ และคุณลักษณะของคนไทย 4.0 ตามผลลัพธ์ที่พึงประสงค์ของการศึกษาระดับอุดมศึกษา</t>
  </si>
  <si>
    <t>9</t>
  </si>
  <si>
    <t>บริหารจัดการหน่วยงาน</t>
  </si>
  <si>
    <t xml:space="preserve"> - การบริหารจัดการภายในหน่วยงาน เป็นไปด้วยความเรียบร้อย และมีประสิทธิภาพ
 - บุคลากรภายในหน่วยงานมีทรัพยากรที่เพียงพอและเหมาะสมต่อการดำเนินงานตามภารกิจของหน่วยงาน</t>
  </si>
  <si>
    <t xml:space="preserve"> - การดำเนินงานของหน่วยงานมีประสิทธิภาพ คล่องตัว ส่งผลให้สามารถบรรลุตามวัตถุประสงค์ และพันธกิจของหน่วยงาน</t>
  </si>
  <si>
    <t>10</t>
  </si>
  <si>
    <t>ดำเนินงานตามภารกิจพื้นฐานของกองคลัง</t>
  </si>
  <si>
    <t xml:space="preserve"> - ผู้ปฏิบัติงานการเงินและงานพัสดุ เข้าใจในเจตนารมณ์ของกฎหมาย ระเบียบ ข้อบังคับต่างๆ มีขีดความสามารถและสมรรถนะด้านการเงินการคลัง และพัสดุที่สอดคล้องกับการปฏิบัติงาน สามารถระบุปัญหา อุปสรรค และแนวทางการแก้ไขในการปฏิบัติงานได้</t>
  </si>
  <si>
    <t xml:space="preserve"> - ผู้ปฏิบัติงานสามารถแก้ไขปัญหาที่ถูกทักท้วงด้านการเบิกจ่ายเงินและการจัดซื้อจัดจ้าง จากหน่วยตรวจสอบ และป้องกันไม่ให้เกิดข้อผิดพลาดอันนำมาซึ่งการทักท้วงจากการตรวจสอบของหน่วยงานตรวจสอบ หรือก่อให้เกิดความเสียหายต่อทางราชการขึ้นได้</t>
  </si>
  <si>
    <t>11</t>
  </si>
  <si>
    <t>ดำเนินงานตามภารกิจพื้นฐานของกองนโยบายและแผน</t>
  </si>
  <si>
    <t xml:space="preserve"> - มหาวิทยาลัยราชภัฏเชียงรายมีแผนยุทธศาสตร์การพัฒนามหาวิทยาลัยที่สามารถนำไปใช้เป็นเครื่องมือในการขับเคลื่อนองค์กรได้อย่างมีทิศทาง , มหาวิทยาลัยมีรายงานผลการการดำเนินงานตามแผนยุทธศาสตร์การพัฒนา ประจำปีงบประมาณ พ.ศ. 2565 สำหรับใช้ตรวจสอบเป้าหมายที่กำหนด กับผลการดำเนินงานที่เกิดขึ้นจริง , มหาวิทยาลัยมีงบประมาณสำหรับการดำเนินงานตามพันธกิจ และมีงบประมาณใช้สำหรับการพัฒนาและแก้ไขปัญหาในกรณีฉุกเฉินและจำเป็น , การดำเนินงานของหน่วยงานเป็นไปตามแผนปฏิบัติการประจำปีที่กำหนดไว้</t>
  </si>
  <si>
    <t xml:space="preserve"> - มหาวิทยาลัยราชภัฏเชียงรายมีแผนยุทธศาสตร์การพัฒนามหาวิทยาลัยที่สามารถนำไปใช้เป็นเครื่องมือในการขับเคลื่อนองค์กรได้อย่างมีทิศทาง , มหาวิทยาลัยมีรายงานผลการการดำเนินงานตามแผนยุทธศาสตร์การพัฒนา ประจำปีงบประมาณ พ.ศ. 2565 สำหรับใช้ตรวจสอบเป้าหมายที่กำหนด กับผลการดำเนินงานที่เกิดขึ้นจริง , มหาวิทยาลัยมีงบประมาณสำหรับการดำเนินงานตามพันธกิจ และมีงบประมาณใช้สำหรับการพัฒนาและแก้ไขปัญหาในกรณีฉุกเฉินและจำเป็น , การดำเนินงานของหน่วยงานเป็นไปตามแผนปฏิบัติการประจำปีที่กำหนดไว้ , มีรายงานผลการประเมินการดำเนินงานตามแผนปฏิบัติการประจำปี</t>
  </si>
  <si>
    <t>ดำเนินงานตามภารกิจพื้นฐานของกองบริหารงานบุคคล</t>
  </si>
  <si>
    <t xml:space="preserve"> - บุคลากรมหาวิทยาลัยราชภัฏเชียงรายได้รับการประเมินผลการปฏิบัติราชการตามระยะเวลาที่กำหนด , บุคลากรกองบริหารงานบุคคลได้ร่วมกันหาแนวทางการพัฒนาและปรับปรุงการปฏิบัติงานของกองบริหารงานบุคคลให้เกิดประสิทธิภาพ , เผยแพร่ความรู้ความเข้าใจเกี่ยวกับกฏ ระเบียบ ข้อบังคับของมหาวิทยาลัยให้กับบุคลากร , ปรับปรุงกฎ ระเบียบ ข้อบังคับของมหาวิทยาลัยให้มีความเหมาะสมและสอดคล้องกับปัจจุบัน , เผยแพร่กฏ ระเบียบ ข้อบังคับต่าง ๆ ของมหาวิทยาลัยผ่านสื่อต่าง ๆ เพื่อให้เข้าถึงกับบุคลากรในทุกด้าน</t>
  </si>
  <si>
    <t xml:space="preserve"> - บุคลากรมหาวิทยาลัยราชภัฏเชียงรายได้รับการประเมินผลการปฏิบัติราชการตามระยะเวลาที่กำหนด , บุคลากรกองบริหารงานบุคคลได้ร่วมกันหาแนวทางการพัฒนาและปรับปรุงการปฏิบัติงานของกองบริหารงานบุคคลให้เกิดประสิทธิภาพ , เผยแพร่ความรู้ความเข้าใจเกี่ยวกับกฏ ระเบียบ ข้อบังคับของมหาวิทยาลัยให้กับบุคลากร , ปรับปรุงกฎ ระเบียบ ข้อบังคับของมหาวิทยาลัยให้มีความเหมาะสมและสอดคล้องกับปัจจุบัน , เผยแพร่กฏ ระเบียบ ข้อบังคับต่าง ๆ ของมหาวิทยาลัยผ่านสื่อต่าง ๆ เพื่อให้เข้าถึงกับบุคลากรในทุกด้าน , บุคลากรมหาวิทยาลัยมีความรู้ในกฏ ระเบียบข้อบังคับของมหาวิทยาลัยราชภัฏเชียงราย และสามารถนำไปใช้ในการปฏิบัติงานได้อย่างถูกต้อง</t>
  </si>
  <si>
    <t>13</t>
  </si>
  <si>
    <t>ดำเนินงานตามภารกิจพื้นฐานของสโมสรบุคลากร</t>
  </si>
  <si>
    <t xml:space="preserve"> - บุคลากรและบุตรหลานของมหาวิทยาลัยราชภัฏเชียงรายได้ออกกำลังกายหลังเลิกงาน</t>
  </si>
  <si>
    <t xml:space="preserve"> - บุคลากรและบุตรหลานมีสุขภาพร่างกายที่แข็งแรง สามารถปฏิบัตงานได้อย่างมีประสิทธิภาพ เกิดความรัก ความสามัคคี และสัมพันธภาพที่ดีระหว่างกัน</t>
  </si>
  <si>
    <t>14</t>
  </si>
  <si>
    <t>ดำเนินงานตามภารกิจพื้นฐานด้านการจัดการเรียนการสอนโรงเรียนสาธิต</t>
  </si>
  <si>
    <t xml:space="preserve"> - นักเรียนได้รับการพัฒนาอย่างเหมาะสมและครบถ้วนตามวัยตามเกณฑ์มาตรฐาน
การศึกษาขั้นพื้นฐานทั้งในด้านวิชาการและทักษะด้านภาษา คิดคำนวณ การใช้เหตุผล 
มีคุณธรรม จริยธรรมในการเป็นพลเมือง
ของไทยในโลกอนาคต สอดคล้องกับ
อัตลักษณ์ของนักเรียน
 - การจัดบริการสิ่งสนับสนุนการเรียนรู้ที่หลากหลายแก่นักเรียนเพียงพอ มีคุณภาพพร้อมใช้งาน ทันสมัย และเหมาะสมต่อการจัดการเรียนการสอน</t>
  </si>
  <si>
    <t xml:space="preserve"> - นักเรียนทุกคนเป็นมนุษย์ที่สมบูรณ์ สามารถประยุกต์ใช้ความรู้เพื่อการดำรงชีวิตในสังคมได้อย่างมีความสุขทั้งทางร่างกายและจิตใจ และต่อยอดในระดับที่สูงขึ้นได้
 - ผู้ปกครองนักเรียนและครูโรงเรียนสาธิต
มีความพึงพอใจต่อสิ่งสนับสนุนการเรียน
การสอน สิ่งอำนวยความสะดวก 
และทรัพยากรที่เอื้อต่อการเรียนรู้</t>
  </si>
  <si>
    <t>15</t>
  </si>
  <si>
    <t>ดำเนินงานตามภารกิจพื้นฐานสภาคณาจารย์และข้าราชการ</t>
  </si>
  <si>
    <t xml:space="preserve"> - การดำเนินงานของสภาคณาจารย์และข้าราชการ เป็นไปตามกระบวนการ ขั้นตอน , คณะกรรมการได้แลกเปลี่ยนความคิดเห็นและข้อเสนอแนะเพื่อการดำเนินงานของสภาคณาจารย์และข้าราชการ , คณะกรรมการได้ร่วมกิจกรรมเกี่ยวกับการทำนุบำรุงศิลปวัฒนธรรมของมหาวิทยาลัยราชภัฏเชียงราย , มีการเผยแพร่ข้อมูลข่าวสารต่าง ๆ ให้แก่บุคลากรภายในมหาวิทยาลัย</t>
  </si>
  <si>
    <t xml:space="preserve"> - การดำเนินงานของสภาคณาจารย์และข้าราชการ เป็นไปตามกระบวนการ ขั้นตอน , คณะกรรมการได้แลกเปลี่ยนความคิดเห็นและข้อเสนอแนะเพื่อการดำเนินงานของสภาคณาจารย์และข้าราชการ , คณะกรรมการได้ร่วมกิจกรรมเกี่ยวกับการทำนุบำรุงศิลปวัฒนธรรมของมหาวิทยาลัยราชภัฏเชียงราย , มีการเผยแพร่ข้อมูลข่าวสารต่าง ๆ ให้แก่บุคลากรภายในมหาวิทยาลัย , บุคลากรภายในมหาวิทยาลัยได้รับข้อมูลข่าวสารต่าง ๆ ที่เป็นประโยชน์จากสภาคณาจารย์และข้าราชการ</t>
  </si>
  <si>
    <t>16</t>
  </si>
  <si>
    <t>บริหารงานกลางมหาวิทยาลัย</t>
  </si>
  <si>
    <t xml:space="preserve"> - การบริหารจัดการภายในมหาวิทยาลัยเป็นไปด้วยความเรียบร้อยและมีประสิทธิภาพ</t>
  </si>
  <si>
    <t xml:space="preserve"> - การดำเนินงานของมหาวิทยาลัยมีประสิทธิภาพ คล่องตัว ส่งผลให้สามารถบรรลุตามวัตถุประสงค์ และพันธกิจของมหาวิทยาลัย</t>
  </si>
  <si>
    <t>17</t>
  </si>
  <si>
    <t>สนับสนุนการดำเนินงานตามภารกิจของมหาวิทยาลัย</t>
  </si>
  <si>
    <t xml:space="preserve"> - การจัดประชุมของคณะกรรมการตาม พ.ร.บ. มหาวิทยาลัยราชภัฏ และคณะกรรมการตามคำสั่งแต่งตั้งของสภามหาวิทยาลัยเป็นไปอย่างมีประสิทธิภาพ , หน่วยงานได้รับการตรวจประเมินคุณภาพการศึกษาภายในระดับคณะและระดับสถาบัน , การดำเนินงานติดตาม ตรวจสอบและประเมินผลงานของมหาวิทยาลัยเป็นไปตามกระบวนการ ขั้นตอน , มีเอกสารรายงานประจำปี 2566 มหาวิทยาลัยราชภัฏเชียงราย เผยแพร่แก่หน่วยงานภายในและภายนอก จำนวน 500 เล่ม/ปี , นักศึกษาและบุคลากรของมหาวิทยาลัยมีจิตสำนึกและเห็นคุณค่าของศิลปวัฒนธรรมของท้องถิ่นและของชาติ</t>
  </si>
  <si>
    <t xml:space="preserve"> - การจัดประชุมของคณะกรรมการตาม พ.ร.บ. มหาวิทยาลัยราชภัฏ และคณะกรรมการตามคำสั่งแต่งตั้งของสภามหาวิทยาลัยเป็นไปอย่างมีประสิทธิภาพ , หน่วยงานได้รับการตรวจประเมินคุณภาพการศึกษาภายในระดับคณะและระดับสถาบัน , การดำเนินงานติดตาม ตรวจสอบและประเมินผลงานของมหาวิทยาลัยเป็นไปตามกระบวนการ ขั้นตอน , มีเอกสารรายงานประจำปี 2566 มหาวิทยาลัยราชภัฏเชียงราย เผยแพร่แก่หน่วยงานภายในและภายนอก จำนวน 500 เล่ม/ปี , นักศึกษาและบุคลากรของมหาวิทยาลัยมีจิตสำนึกและเห็นคุณค่าของศิลปวัฒนธรรมของท้องถิ่นและของชาติ , ศิลปวัฒนธรรมของท้องถิ่นและของชาติได้รับการอนุรักษ์ ส่งเสริม สืบสาน ให้คงอยู่และสืบไป</t>
  </si>
  <si>
    <t>18</t>
  </si>
  <si>
    <t>จัดการเรียนการสอนรูปแบบ CWIE</t>
  </si>
  <si>
    <t xml:space="preserve"> - นักศึกษาเกิดการเรียนรู้และเสริมสร้างประสบการณ์วิชาการ วิชาชีพ และวิชาชีวิต จากการไปปฏิบัติงานจริงในสถานประกอบการที่เป็นหน่วยงานภาครัฐและเอกชน ทำให้นักศึกษาสามารถพัฒนาตนเองให้มีความพร้อมในการประกอบอาชีพ และการก้าวสู่ระบบการทำงาน</t>
  </si>
  <si>
    <t xml:space="preserve"> - นักศึกษามีความพร้อมในการปฏิบัติงาน (Employability) และมีทักษะ (Skills) ตรงตามความต้องการของสถานประกอบการ  และตลาดแรงงาน รวมทั้งมีศักยภาพที่พร้อมเป็นผู้ประกอบการ (Entrepreneurship) ที่สามารถทำงานได้</t>
  </si>
  <si>
    <t>ม.ค. - มี.ค. 67</t>
  </si>
  <si>
    <t>19</t>
  </si>
  <si>
    <t>จัดการเรียนการสอนรูปแบบสหกิจศึกษาและการศึกษาเชิงบูรณาการกับการทำงาน(Cooperative and Work Integrated Education: CWIE)</t>
  </si>
  <si>
    <t xml:space="preserve"> - นักศึกษาเกิดการเรียนรู้และเสริมสร้างประสบการณ์วิชาการ วิชาชีพ และวิชาชีวิต จากการไปปฏิบัติงาน จริงในสถานประกอบการที่เป็นหน่วยงานภาครัฐและเอกชน ทำให้นักศึกษาสามารถพัฒนาตนเองให้มีความพร้อมในการประกอบอาชีพ และการก้าวสู่ระบบการทำงาน</t>
  </si>
  <si>
    <t xml:space="preserve"> - นักศึกษามีความพร้อมในการปฏิบัติงาน (Employability) และมีทักษะ (Skills) ตรงตามความต้องการของสถานประกอบการและตลาดแรงงาน รวมทั้งมีศักยภาพที่พร้อมเป็นผู้ประกอบการ (Entrepreneurship)ที่สามารถทำงานได้</t>
  </si>
  <si>
    <t>ต.ค. 66 - ม.ค. 67</t>
  </si>
  <si>
    <t>20</t>
  </si>
  <si>
    <t>พัฒนาคุณนักศึกษาให้มีความรู้ทักษะและเชิงสมรรถนะทางสุขภาพ ทั้งในและต่างประเทศ โดยใช้กระบวนการ Active learning และ Simulation base learning</t>
  </si>
  <si>
    <t xml:space="preserve"> - นักศึกษาสาขาสาธารณสุขศาสตร์ คณะสาธารณสุขศาสตร์ มหาวิทยาลัยราชภัฏเชียงรายได้อบรมและฝึกปฏิบัติทางด้านวิชาชีพ ณ ต่างประเทศ</t>
  </si>
  <si>
    <t xml:space="preserve"> - นักศึกษาสาขาสาธารณสุขศาสตร์ คณะสาธารณสุขศาสตร์ มหาวิทยาลัยราชภัฏเชียงราย สามารถนำความรู้และประสบการณ์ไปประยุกต์ใช้ในวิชาชีพสาธารณสุขศาสตร์ได้</t>
  </si>
  <si>
    <t>21</t>
  </si>
  <si>
    <t>พัฒนาคุณภาพการจัดการเรียนการสอนระดับปริญญาตรีเพื่อรองรับการพัฒนากำลังคนด้านการแพทย์ไทย  ยุคใหม่ทั้งระบบปริญญา (Degree) และการศึกษาอบรม  (Non-degree)</t>
  </si>
  <si>
    <t xml:space="preserve"> - มีหลักสูตรการสอนที่หลากหลายรูปแบบทั้งระบบปริญญา (Degree) และการศึกษาอบรม (Non-degree) ที่ให้โอกาสทางการศึกษาแก่ชุมชนได้ทุกช่วงวัย</t>
  </si>
  <si>
    <t xml:space="preserve"> - ประชาชนมีทางเลือกในการเข้าศึกษาต่อที่วิทยาลัยการแพทย์ฯ ทั้งในระบบปริญญา (Degree) และการศึกษาอบรม (Non-degree) ทุกช่วงวัย</t>
  </si>
  <si>
    <t>ต.ค. 66 - มิ.ย. 67</t>
  </si>
  <si>
    <t>22</t>
  </si>
  <si>
    <t>พัฒนาทักษะบัณฑิตแห่งศตวรรษที่ 21</t>
  </si>
  <si>
    <t xml:space="preserve"> - นักศึกษาได้รับการพัฒนาบุคลิกภาพที่ดี กล้าแสดงออก มีความเป็นผู้นำ อ้อนน้อมถ่อมตน มีสุขภาพดี มีความรับผิดชอบต่อสังคม และมีจิตสาธารณะ
 - นักศึกษาได้รับการพัฒนาความรู้ ความเข้าใจ และทักษะการเป็นผู้ประกอบการ และสามารถเป็นผู้ประกอบการในอนาคตหลังจบการศึกษาได้ทันที</t>
  </si>
  <si>
    <t xml:space="preserve"> - นักศึกษามีคุณลักษณะบัณฑิตที่พึงประสงค์ และมีทักษะบัณฑิตแห่งศตวรรษที่ 21 เป็นไปตามอัตลักษณ์ของหน่วยงาน
</t>
  </si>
  <si>
    <t>23</t>
  </si>
  <si>
    <t>พัฒนาศักยภาพบุคลากรให้มีความเชี่ยวชาญในวิชาชีพ</t>
  </si>
  <si>
    <t xml:space="preserve"> - บุคลากรได้รับการพัฒนาความรู้ ทักษะ และสมรรถนะทางวิชาการและวิชาชีพอย่างต่อเนื่อง </t>
  </si>
  <si>
    <t xml:space="preserve"> - บุคลากรมีความเชี่ยวชาญ และมีความเป็นมืออาชีพในการทำงาน</t>
  </si>
  <si>
    <t>24</t>
  </si>
  <si>
    <t>พัฒนาฟาร์มสาธิตเภสัชเกษตรให้ได้ตามมาตรฐาน</t>
  </si>
  <si>
    <t xml:space="preserve"> - ฟาร์มสาธิตเภสัชเกษตรมีความพร้อมในด้านสถานที่ รวมถึงความหลากหลายของต้นพันธุ์พืชสมุนไพรที่เอื้อต่อการเรียนรู้ของนักศึกษาหลักสูตรการแพทยแผนไทยและหลักสูตรวิทยาศาสตร์บัณฑิตสาขาวิชาเทคโนโลยีสมุนไพรและผลิตภัณฑ์เสริมสุขภาพและสามารถปรับตัวทันสถานการณ์ มีทักษะความชำนาญที่สามารถปฏิบัติได้อย่างถูกต้องตามหลักเกณฑ์มาตรฐานวิชาการวิชาชีพในระดับประเทศและระดับสากล</t>
  </si>
  <si>
    <t xml:space="preserve"> - นักศึกษาได้รับความรู้ มีทักษะ มีความชำนาญ ในการฝึกปฏิบัติด้านเภสัชกรรมไทยโดยเฉพาะกระบวนการผลิตวัตถุดิบสมุนไพรที่มีคุณภาพ พิถีพิถันตั้งแต่การคัดเลือกสายพันธุ์ การเพาะขยายพันธุ์ที่ไม่กลายพันธุ์ การเพาะปลูกให้ได้วัตถุดิบที่ปลอดสารปนเปื้อน การควบคุมคุณภาพวัตถุดิบให้ได้มาตรฐาน รวมทั้งนักศึกษาได้รับการสนับสนุนด้านสถานที่ที่เหมาะสมและครบถ้วนสมบูรณ์ ตามมาตรฐานวิชาการและวิชาชีพแพทย์แผนไทย</t>
  </si>
  <si>
    <t>25</t>
  </si>
  <si>
    <t>พัฒนาระบบและกลไกของศูนย์บริการแพทย์ไทยเพื่อชุมชน (Traditional Medicine Service Center: TMSC)</t>
  </si>
  <si>
    <t xml:space="preserve"> - ศูนย์บริการแพทย์ไทยเพื่อชุมชน (Traditional Medicine Service Center: TMSC) ได้รับการพัฒนาระบบและกลไกให้มีมาตรฐานตามที่กฎหมายด้านยา ด้านผลิตภัณฑ์สมุนไพรและสถานพยาบาลกำหนด</t>
  </si>
  <si>
    <t xml:space="preserve"> - ศูนย์บริการแพทย์ไทยเพื่อชุมชน (Traditional Medicine Service Center: TMSC) มีระบบและกลไกที่ได้มาตรฐานตามกฎหมายกฎหมายด้านยา ด้านผลิตภัณฑ์สมุนไพรและสถานพยาบาลกำหนด และสามารถตอบสนองต่อเจตนาในการผลิตบัณฑิตแพทย์แผนไทยของวิทยาลัยการแพทย์ฯ</t>
  </si>
  <si>
    <t>26</t>
  </si>
  <si>
    <t>พัฒนาโรงงานสาธิตอุตสาหกรรมยาสมุนไพรให้ได้ตามมาตรฐาน</t>
  </si>
  <si>
    <t xml:space="preserve"> - โรงงานสาธิตฯ มีความพร้อมในด้านอาคารสถานที่ เครื่องมือเครื่องจักร ระบบการผลิตที่เป็นระเบียบตามเกณฑ์ และมีสิ่งแวดล้อมมีสุขอนามัยทั้งภายในและภายนอกถูกต้องตามหลักเกณฑ์ของมาตรฐานด้านวิชาการและวิชาชีพระดับประเทศและระดับสากล</t>
  </si>
  <si>
    <t xml:space="preserve"> - นักศึกษาได้รับความรู้ทักษะ ความชำนาญในการฝึกปฏิบัติด้านเภสัชกรรมไทย ตั้งแต่กระบวนการผลิตวัตถุดิบ  การควบคุมคุณภาพวัตถุดิบ ตลอดจนการเตรียมเครื่องยาพร้อมใช้ ก่อนเข้าสู่กระบวนการผลิตเป็นผลิตภัณฑ์ยาสมุนไพรสำเร็จรูป รวมทั้ง นักศึกษาได้รับการสนับสนุนด้านอาคารสถานที่ที่เหมาะสมและครบถ้วนสมบูรณ์ ตามมาตรฐานวิชาการและวิชาชีพการแพทย์แผนไทย</t>
  </si>
  <si>
    <t>27</t>
  </si>
  <si>
    <t>พัฒนาโรงพยาบาลสาธิตการแพทย์แผนไทยให้ได้ตามมาตรฐาน</t>
  </si>
  <si>
    <t xml:space="preserve"> - โรงพยาบาลสาธิตการแพทย์แผนไทยได้รับการพัฒนามาตรฐานที่สามารถเทียบเคียงได้กับมาตรฐานโรงพยาบาลและบริการสุขภาพ (Hospital Accreditation : HA)</t>
  </si>
  <si>
    <t xml:space="preserve"> - โรงพยาบาลสาธิตการแพทย์แผนไทยมีมาตรฐานที่สามารถเทียบเคียงได้กับมาตรฐานโรงพยาบาลและบริการสุขภาพ (Hospital Accreditation : HA)</t>
  </si>
  <si>
    <t>28</t>
  </si>
  <si>
    <t>พัฒนาระบบอาจารย์ที่ปรึกษา</t>
  </si>
  <si>
    <t xml:space="preserve"> - อาจารย์ที่ปรึกษาของคณะวิทยาการจัดการผ่านการอบรมการให้คำปรึกษาสำหรับนักศึกษาที่มีอาการภาวะซึมเศร้า</t>
  </si>
  <si>
    <t xml:space="preserve"> - อาจารย์ที่ปรึกษาของคณะวิทยาการจัดการสามารถติดตาม และให้คำปรึกษาที่เหมาะสมและถูกต้องสำหรับนักศึกษาที่มีอาการภาวะซึมเศร้า</t>
  </si>
  <si>
    <t>เม.ย. - มิ..ย. 67</t>
  </si>
  <si>
    <t>29</t>
  </si>
  <si>
    <t>พัฒนาหลักสูตรการผลิตบัณฑิต (หลักสูตรเดิม/หลักสูตรใหม่) ให้เน้นหลักสูตรเชิงพื้นที่ โดยการมีส่วนร่วมของผู้ใช้บัณฑิต (Degree)</t>
  </si>
  <si>
    <t xml:space="preserve"> - หลักสูตรได้รับการปรับปรุงตามรอบระยะเวลาที่กำหนด และเป็นไปตามเกณฑ์มาตรฐานหลักสูตร</t>
  </si>
  <si>
    <t xml:space="preserve"> - ได้หลักสูตร ปรับปรุงใหม่ จำนวน 2 หลักสูตร</t>
  </si>
  <si>
    <t>30</t>
  </si>
  <si>
    <t>พัฒนาหลักสูตรการเรียนการสอนที่มุ่งสร้างบัณฑิตที่มีทักษะสูงและตอบโจทย์การพัฒนาชุมชนท้องถิ่น</t>
  </si>
  <si>
    <t xml:space="preserve"> - มหาวิทยาลัยมีหลักสูตรและการสอนที่เน้นผลลัพธ์การเรียนรู้ของผู้เรียนเป็นสำคัญ (OBE) 
 -  มหาวิทยาลัยมีหลักสูตรเชิงพื้นที่ที่เกิดจากการมีส่วนร่วมของผู้มีส่วนได้ส่วนเสียในพื้นที่หรือภูมิภาค และสอดคล้องกับความต้องการของชุมชนและสังคม
 - มีระบบการผลิตบัณฑิตที่ตอบสนองอุตสาหกรรมมูลค่าสูงในพื้นที่และสาขาที่เป็นจุดเน้นของมหาวิทยาลัย
 - มหาวิทยาลัยจัดการเรียนการสอนหลักสูตรคลังหน่วยกิต  (Credit Bank) ในรูปแบบที่หลากหลาย มีคุณภาพ มาตรฐาน และเป็นที่ยอมรับจากชุมชนท้องถิ่น</t>
  </si>
  <si>
    <t xml:space="preserve"> - นักศึกษาได้รับการพัฒนาสมรรถนะรายบุคคลอันประกอบด้วย ความรู้ ทักษะ ความสามารถ เห็นคุณค่าของการเรียนรู้ และมีทัศนะที่ดีต่อความเป็นวิชาชีพของตนเอง สามารถเรียนรู้ได้อย่างมีประสิทธิภาพ เกิดสัมฤทธิผลจากการเรียนรู้ตามที่ได้ตั้งไว้
 - การผลิตบัณฑิตสอดคล้องกับความต้องการของชุมชนและสังคม ส่งผลให้บัณฑิตของมหาวิทยาลัยได้งานทำในพื้นที่หรือภูมิภาคเพิ่มมากขึ้น
- การผลิตบัณฑิตตอบสนองอุตสาหกรรมมูลค่าสูงในพื้นที่และสาขาที่เป็นจุดเน้นของมหาวิทยาลัย
 - บัณฑิตมีศักยภาพสูงตอบโจทย์
ความต้องการกำลังคนของประเทศ
 - มหาวิทยาลัยได้ส่งเสริมเรียนรู้ตลอดชีวิตสำหรับคนทุกช่วงวัยโดยการเชื่อมโยงการศึกษาในระบบ การศึกษานอกระบบ และการศึกษาตามอัธยาศัย อันจะส่งผลเพิ่มพูนความรู้ ทักษะ สมรรถนะและเจตคติ ที่จะเป็นประโยชน์ในการพัฒนาทรัพยากรบุคคลของประเทศ
 - นักศึกษาในระบบการศึกษาภาคปกติ (ระดับปริญญา) ของมหาวิทยาลัยมีจำนวนเพิ่มขึ้น
</t>
  </si>
  <si>
    <t>31</t>
  </si>
  <si>
    <t>ส่งเสริมและพัฒนาคุณภาพนักศึกษาให้มีทักษะเชิงสมรรถนะ และเป็นนวัตกรมืออาชีพ</t>
  </si>
  <si>
    <t xml:space="preserve"> - นักศึกษามีความรู้และทักษเชิงสมรรถนะให้พร้อมรองรับการเปลี่ยนแปลงที่จะเกิดขึ้นในอนาคต (Skill for future) ภายใต้กรอบความรู้และทักษะเชิงสมรรถนะ 5 ด้าน
 - นักศึกษามีความรู้และทักษะอาชีพให้พร้อมรองรับการเปลี่ยนแปลงที่จะเกิดขึ้นในอนาคตและเป็นนวัตกรมืออาชีพ (Hard Skill) 
</t>
  </si>
  <si>
    <t xml:space="preserve"> - นักศึกษามีคุณภาพ มีทักษะเชิงสมรรถนะ ทักษะอาชีพ และเป็นนวัตกรมืออาชีพ  สามารถปรับตัวต่อการเปลี่ยนแปลงที่จะเกิดขึ้นในอนาคต </t>
  </si>
  <si>
    <t>32</t>
  </si>
  <si>
    <t>สร้างบัณฑิตให้เป็นนวัตกรสังคมที่ปรับตัวต่อการเปลี่ยนแปลง และรับผิดชอบต่อสังคม</t>
  </si>
  <si>
    <t xml:space="preserve"> - อาจารย์ที่ปรึกษาได้รับความรู้และทักษะ “ด้วยทักษะวิศวกรสังคม”  
 - นักศึกษาได้รับการพัฒนาทักษะวิศวกรสังคม เพื่อสร้างบัณฑิตให้เป็นนวัตกรสังคมที่ปรับตัวต่อการเปลี่ยนแปลงและรับผิดชอบต่อสังคม</t>
  </si>
  <si>
    <t xml:space="preserve"> - นักศึกษาเป็นวิศวกรสังคมที่สามารถปรับตัวต่อการเปลี่ยนแปลง และรับผิดชอบต่อสังคม </t>
  </si>
  <si>
    <t>33</t>
  </si>
  <si>
    <t>สานสัมพันธ์ศิษย์เก่าคณะวิทยาการจัดการ</t>
  </si>
  <si>
    <t xml:space="preserve"> - รุ่นน้อง หรือศิษย์ปัจจุบัน ของคณะวิทยาการจัดการ มหาวิทยาลัยราชภัฏเชียงราย เข้าถึงและเกิดการ เรียนรู้ และภูมิใจในรุ่นพี่ และเกิดเป็นแรงบันดาลใจที่ดีในการศึกษาเล่าเรียน , เกิดเครือข่ายรุ่นพี่ หรือศิษย์เก่า ในการสื่อสารเรื่องราวและอัพเดทธุรกิจ รวมถึงภารกิจ หน้าที่ ที่ตนกำลัง ดำเนินอยู่ในสังคม เพื่อเป็นฐานข้อมูล รวมถึงช่องทางในการติดตาม ติดต่อ และเข้าถึงกันอย่างมีประสิทธิภาพ</t>
  </si>
  <si>
    <t xml:space="preserve"> - คณะวิทยาการจัดการ มหาวิทยาลัยราชภัฎเชียงราย ได้เชื่อมความสัมพันธ์ และรักษาฐานความสัมพันธ์ ระหว่างศิษย์เก่า ศิษย์ปัจจุบัน คณาจารย์ บุคลากร</t>
  </si>
  <si>
    <t>34</t>
  </si>
  <si>
    <t>การดำเนินงานศูนย์การเรียนรู้ทางพฤกษศาสตร์ : สวนสมเด็จพระศรีนครินทร์ เชียงราย และสวนแม่ – สวนลูก</t>
  </si>
  <si>
    <t xml:space="preserve"> - สวนสมเด็จพระศรีนครินทร์เชียงราย ได้รับการดูแลบำรุงรักษาปรับปรุงสภาพแวดล้อมภูมิทัศน์ ใ้ห้มีความสวยงามด้วยไม้ดอก ไม้ประดับ  เป็นแหล่งเรียนรู้ทางด้านพฤกษศาสตร์ สถาปัตยกรรมแบบล้านนา และวิถีชีวิตชนเผ่า</t>
  </si>
  <si>
    <t xml:space="preserve"> - มีสวนสมเด็จพระศรีนครินทร์เชียงราย ที่มีความสะอาด สวยงามด้วยพันธุ์ไม้นานาชนิด เป็นสวนสาธารณะที่เปิดให้บริการแก่ประชาชนทั่ว นักเรียน นักศึกษา ได้พักผ่อนหย่อนใจ ออกกำลังกาย และเป็นสถานที่ท่องเที่ยวของจังหวัดเชียงราย</t>
  </si>
  <si>
    <t>35</t>
  </si>
  <si>
    <t>จัดหาผู้ให้บริการอินเทอร์เน็ต</t>
  </si>
  <si>
    <t xml:space="preserve"> - นักศึกษาบุคลากรสามารถใช้งานเครือข่ายอินเตอร์เน็ตเพื่อสืบค้นข้อมูลประกอบการเรียนการสอนและการปฏิบัติงานได้</t>
  </si>
  <si>
    <t xml:space="preserve"> - นักศึกษาและบุคลากรสามารถสืบค้นข้อมูลผ่านเครือข่ายอินเตอร์เน็ตได้ทุกที่ทุกเวลา</t>
  </si>
  <si>
    <t>36</t>
  </si>
  <si>
    <t>จัดหาลิขสิทธิ์ซอฟต์แวร์เพื่อสนับสนุนการเรียนการสอนและงานสำนักงานที่ทันสมัย ได้ทันตามเวลาที่กำหนด</t>
  </si>
  <si>
    <t xml:space="preserve"> - มหาวิทยาลัยสามารถใช้งานซอฟต์แวร์ลิขสิทธิ์ถูกต้องตามกฏหมายเพื่อประกอบการเรียนการสอนและการปฏิบัติงาน</t>
  </si>
  <si>
    <t xml:space="preserve"> - นักศึกษาและบุคลากรได้ตระหนักถึงการใช้งานซอฟต์แวร์ที่ถูกต้องตามกฏหมาย</t>
  </si>
  <si>
    <t>37</t>
  </si>
  <si>
    <t>จัดหาและพัฒนาโครงสร้างเครือข่ายคอมพิวเตอร์กลาง</t>
  </si>
  <si>
    <t xml:space="preserve"> - บริการระบบสารสนเทศของมหาวิทยาลัยมีความมั่นคงปลอดภัย มีเสถียรภาพและทันสมัย</t>
  </si>
  <si>
    <t xml:space="preserve"> -  มีทรัพยากรทางด้านเทคโนโลยีสารสนเทศที่เพียงพอในการให้บริการแก่นักศึกษาและบุคลากรมหาวิทยาลัย</t>
  </si>
  <si>
    <t>38</t>
  </si>
  <si>
    <t>พัฒนาทรัพยากรสารสนเทศเพื่อสนับสนุนการเรียนการสอน และส่งเสริมการเรียนรู้ในศตวรรษที่ 21</t>
  </si>
  <si>
    <t xml:space="preserve"> - มีทรัพยากรสารสนเทศหลากหลายรูปแบบที่สนับสนุนการเรียนการสอน การค้นคว้าวิจัย และตอบสนองความต้องการของผู้ใช้บริการ , มีกิจกรรมส่งเสริมการใช้บริการทรัพยากรการเรียนรู้หลากหลายรูปแบบที่สามารถเข้าถึงผู้ใช้บริการได้มากขึ้น , มีกิจกรรมส่งเสริมการเรียนรู้ด้วยตนเองตลอดชีวิต</t>
  </si>
  <si>
    <t xml:space="preserve"> - มีทรัพยากรสารสนเทศหลากหลายรูปแบบที่สนับสนุนการเรียนการสอน การค้นคว้าวิจัย และตอบสนองความต้องการของผู้ใช้บริการ , มีกิจกรรมส่งเสริมการใช้บริการทรัพยากรการเรียนรู้หลากหลายรูปแบบที่สามารถเข้าถึงผู้ใช้บริการได้มากขึ้น , มีกิจกรรมส่งเสริมการเรียนรู้ด้วยตนเองตลอดชีวิต , มีกิจกรรมส่งเสริมการเรียนรู้ด้วยตนเองตลอดชีวิต</t>
  </si>
  <si>
    <t>39</t>
  </si>
  <si>
    <t>พัฒนาระบบฐานข้อมูลเพื่อการบริหารและการตัดสินใจของกองนโยบายและแผน</t>
  </si>
  <si>
    <t xml:space="preserve"> - มีระบบสารสนเทศการติดตามและประเมินผลที่มีประสิทธิภาพ</t>
  </si>
  <si>
    <t xml:space="preserve"> - ระบบเทคโนโลยีสารสนเทศเพื่อการบริหารจัดการงานนโยบายและแผน : CRRU SMART PLAN มีความเชื่อมโยงข้อมูลและบูรณาการข้อมูลจากงานนโยบายและแผนสู่งานงบประมาณและงานติดตามประเมินผล</t>
  </si>
  <si>
    <t>40</t>
  </si>
  <si>
    <t>พัฒนาระบบและกลไกการดำเนินงาน TO BE NUMBER ONE</t>
  </si>
  <si>
    <t xml:space="preserve"> - เจ้าหน้าที่และแกนนำชมรมทูบีนัมเบอร์วันได้รับการพัฒนาด้าน EQ , บุคลากร และนักศึกษา มีทักษะพื้นฐานในการให้คำปรึกษาและสามารถแนะแนวทางในการแก้ไขปัญหา</t>
  </si>
  <si>
    <t xml:space="preserve"> - เจ้าหน้าที่และแกนนำชมรมทูบีนัมเบอร์วันได้รับการพัฒนาด้าน EQ , บุคลากร และนักศึกษา มีทักษะพื้นฐานในการให้คำปรึกษาและสามารถแนะแนวทางในการแก้ไขปัญหา , เป็นการสร้างชื่อเสียงให้กับมหาวิทยาลัยในการรณรงค์และต่อต้านยาเสพติด</t>
  </si>
  <si>
    <t>ม.ค. - มิ.ย. 67</t>
  </si>
  <si>
    <t>41</t>
  </si>
  <si>
    <t>พัฒนาและปรับปรุงกายภาพและสิ่งแวดล้อมภายในมหาวิทยาลัย ให้เป็นมหาวิทยาลัยยั่งยืน Sustainable University</t>
  </si>
  <si>
    <t xml:space="preserve"> - หลักสูตรในระดับบัณฑิตศึกษาได้มาตรฐานและเป็นไปตามเกณฑ์มาตรฐานหลักสูตรของ อว.</t>
  </si>
  <si>
    <t xml:space="preserve"> - หลักสูตรผ่านการตรวจประเมินคุณภาพการศึกษาภายใน</t>
  </si>
  <si>
    <t>42</t>
  </si>
  <si>
    <t>พัฒนาและสนับสนุนการจัดการเรียนการสอนระดับบัณฑิตศึกษาในศตวรรษที่ 21</t>
  </si>
  <si>
    <t xml:space="preserve"> - มหาวิทยาลัยราชภัฏเชียงราย มีสภาพแวดล้อมภูมิทัศน์ สร้างบรรยากาศด้านการทำงานที่ดี และเอื้ออำนวยต่อการจัดการเรียนการสอน</t>
  </si>
  <si>
    <t xml:space="preserve"> - มหาวิทยาลัยราชภัฏเชียงรายเป็นองค์กรแห่งความสุข (Happy University)</t>
  </si>
  <si>
    <t>เม.ย. - มิ.ย. 67</t>
  </si>
  <si>
    <t>43</t>
  </si>
  <si>
    <t>พัฒนาและเสริมสร้างทักษะด้านภาษาอาเซียน เพื่อพัฒนาทักษะบัณฑิตแห่งศตวรรษที่ 21</t>
  </si>
  <si>
    <t xml:space="preserve"> - นักศึกษาได้รับการพัฒนาทักษะด้านภาษาและมีความรู้ทักษะแห่งศตวรรษที่ 21</t>
  </si>
  <si>
    <t xml:space="preserve"> - นักศึกษาเป็นผู้ที่มีความรู้ทักษะแห่งศตวรรษที่ 21 ทางด้านภาษาอย่างมีประสิทธิภาพ</t>
  </si>
  <si>
    <t>44</t>
  </si>
  <si>
    <t>พัฒนาหลักสูตรคลังหน่วยกิตเพื่อการเรียนรู้ตลอดชีวิตสำหรับคนทุกช่วงวัย</t>
  </si>
  <si>
    <t xml:space="preserve"> - หลักสูตรคลังหน่วยกิตเพื่อการเรียนรู้ตลอดชีวิตสำหรับคนทุกช่วงวัยมีคุณภาพ มาตรฐาน และเป็นที่ยอมรับจากชุมชนท้องถิ่น , บุคลากรและประชาชนในชุมชนท้องถิ่นได้รับการพัฒนาทักษะตามความต้องการและสอดคล้องกับทักษะที่จำเป็นในการทำงานและความต้องการของตลาดแรงงาน , มีการส่งเสริมและพัฒนางานเซรามิกทั้งด้านการเผยแพร่ให้ความรู้และด้านการพัฒนาผลิตภัณฑ์ให้มีอัตลักษณ์และเป็นเอกลักษณ์ของมหาวิทยาลัย</t>
  </si>
  <si>
    <t xml:space="preserve"> - หลักสูตรคลังหน่วยกิตเพื่อการเรียนรู้ตลอดชีวิตสำหรับคนทุกช่วงวัยมีคุณภาพ มาตรฐาน และเป็นที่ยอมรับจากชุมชนท้องถิ่น , บุคลากรและประชาชนในชุมชนท้องถิ่นได้รับการพัฒนาทักษะตามความต้องการและสอดคล้องกับทักษะที่จำเป็นในการทำงานและความต้องการของตลาดแรงงาน , มีการส่งเสริมและพัฒนางานเซรามิกทั้งด้านการเผยแพร่ให้ความรู้และด้านการพัฒนาผลิตภัณฑ์ให้มีอัตลักษณ์และเป็นเอกลักษณ์ของมหาวิทยาลัย , มหาวิทยาลัยมีแหล่งฝึกทักษะด้านเซรามิกและเป็นแหล่งสร้างผลิตภัณฑ์อันเป็นเอกลักษณ์ของมหาวิทยาลัย</t>
  </si>
  <si>
    <t>45</t>
  </si>
  <si>
    <t>ส่งเสริม สนับสนุน กำกับ ติดตาม การพัฒนาหลักสูตร การเรียนการสอนที่มุ่งสร้างบัณฑิตที่มีทักษะสูง และตอบโจทย์การพัฒนาชุมชนท้องถิ่น</t>
  </si>
  <si>
    <t xml:space="preserve"> - หลักสูตรของมหาวิทยาลัยเป็นไปตามเกณฑ์มาตรฐานหลักสูตรระดับปริญญาตรี พ.ศ. 2565</t>
  </si>
  <si>
    <t xml:space="preserve"> - การจัดการเรียนการสอนของมหาวิทยาลัยมหาวิทยาลัยเป็นไปตามเกณฑ์มาตรฐานหลักสูตรระดับปริญญาตรี พ.ศ. 2565</t>
  </si>
  <si>
    <t>ม.ค.- มี.ค. 67</t>
  </si>
  <si>
    <t>46</t>
  </si>
  <si>
    <t>ส่งเสริมการใช้เทคโนโลยีสารสนเทศเพื่อการเรียนรู้ตลอดชีวิต</t>
  </si>
  <si>
    <t xml:space="preserve"> - มีข้อสอบทางด้านเทคโนโลยีสารสนเทศ สำหรับนักศึกษาแรกเข้าและบัณฑิตของมหาวิทยาลัยราชภัฏเชียงราย มีมาตฐานและตรงกับเทคโนโลยีในปัจจุบัน , มีการพัฒนาข้อสอบทางด้านเทคโนโลยีสารสนเทศฯ อย่างต่อเนื่อง , นักศึกษามหาวิทยาลัยราชภัฏเชียงรายผ่านเกณฑ์มาตรฐานด้านเทคโนโลยีสารสนเทศฯ ตามที่มหาวิทยาลัยกำหนดไว้</t>
  </si>
  <si>
    <t xml:space="preserve"> - มีข้อสอบทางด้านเทคโนโลยีสารสนเทศ สำหรับนักศึกษาแรกเข้าและบัณฑิตของมหาวิทยาลัยราชภัฏเชียงราย มีมาตฐานและตรงกับเทคโนโลยีในปัจจุบัน , มีการพัฒนาข้อสอบทางด้านเทคโนโลยีสารสนเทศฯ อย่างต่อเนื่อง , นักศึกษามหาวิทยาลัยราชภัฏเชียงรายผ่านเกณฑ์มาตรฐานด้านเทคโนโลยีสารสนเทศฯ ตามที่มหาวิทยาลัยกำหนดไว้ , นักศึกษาสามารถนำไปประยุกต์ใช้กับการเรียนการสอนและการทำงานในอนาคตได้</t>
  </si>
  <si>
    <t>47</t>
  </si>
  <si>
    <t>ส่งเสริมการเรียนรู้สู่ชุมชน</t>
  </si>
  <si>
    <t xml:space="preserve"> - มีการจัดกิจกรรมส่งเสริมการใช้บริการทรัพยากรการเรียนรู้หลากหลายรูปแบบที่สามารถเข้าถึงผู้ใช้บริการได้มากขึ้น 
 - มีการจัดกิจกรรมส่งเสริมการเรียนรู้ด้วยตนเองตลอดชีวิต</t>
  </si>
  <si>
    <t xml:space="preserve"> -  มีการจัดกิจกรรมส่งเสริมการใช้บริการทรัพยากรการเรียนรู้หลากหลายรูปแบบที่สามารถเข้าถึงผู้ใช้บริการได้มากขึ้น 
 - มีการจัดกิจกรรมส่งเสริมการเรียนรู้ด้วยตนเองตลอดชีวิต
 - มีกิจกรรมส่งเสริมการเรียนรู้ด้วยตนเองตลอดชีวิต</t>
  </si>
  <si>
    <t>48</t>
  </si>
  <si>
    <t>ส่งเสริมทักษะการเรียนรู้แห่งศตวรรษที่ 21</t>
  </si>
  <si>
    <t xml:space="preserve"> - มีการจัดกิจกรรมส่งเสริมการเรียนรู้ด้วยตนเองตลอดชีวิต 
 - มีการจัดกิจกรรมสร้างเครือชข่ายความร่วมมือกับชุมชน</t>
  </si>
  <si>
    <t xml:space="preserve"> - มีการจัดกิจกรรมส่งเสริมการเรียนรู้ด้วยตนเองตลอดชีวิต , มีการจัดกิจกรรมสร้างเครือชข่ายความร่วมมือกับชุมชน , มีการสร้างเครือข่ายความร่วมมือกับชุมชน</t>
  </si>
  <si>
    <t>ก.ค. - ก.ย. 67</t>
  </si>
  <si>
    <t>49</t>
  </si>
  <si>
    <t>สนับสนุนการจัดการเรียนการสอนรูปแบบสหกิจศึกษาและการศึกษาเชิงบูรณาการกับการทำงาน (Cooperative and Work Integrated Education: CWIE)</t>
  </si>
  <si>
    <t xml:space="preserve"> - นักศึกษาเกิดการแลกเปลี่ยนเรียนรู้และเสริมสร้างประสบการณ์วิชาการ วิชาชีพ และวิชาชีวิต ทำให้นักศึกษาสามารถพัฒนาตนเองให้มีความพร้อมในการประกอบวิชาชีพ และการก้าวสู่ระบบการทำงาน 
 - มหาวิทยาลัยมีเครือข่ายความร่วมมือการผลิตบัณฑิตระหว่างมหาวิทยาลัยและสถานประกอบการ/องค์กรผู้ใช้บัณฑิต (ส่วนราชการ รัฐวิสาหกิจ องค์การมหาชน หน่วยงานภาคธุรกิจ ภาคอุตสาหกรรม ภาคการผลิต ภาคบริการ ชุมชน)</t>
  </si>
  <si>
    <t xml:space="preserve"> - นักศึกษาเกิดการแลกเปลี่ยนเรียนรู้และเสริมสร้างประสบการณ์วิชาการ วิชาชีพ และวิชาชีวิต ทำให้นักศึกษาสามารถพัฒนาตนเองให้มีความพร้อมในการประกอบวิชาชีพ และการก้าวสู่ระบบการทำงาน
 -  มหาวิทยาลัยมีเครือข่ายความร่วมมือการผลิตบัณฑิตระหว่างมหาวิทยาลัยและสถานประกอบการ/องค์กรผู้ใช้บัณฑิต (ส่วนราชการ รัฐวิสาหกิจ องค์การมหาชน หน่วยงานภาคธุรกิจ ภาคอุตสาหกรรม ภาคการผลิต ภาคบริการ ชุมชน)
 - นักศึกษาและมหาวิทยาลัยวิทยาลัยได้รับการพัฒนาหลักสูตรและการมีส่วนร่วมจากเครือข่ายความร่วมมือการผลิตบัณฑิต CWIE ระหว่างมหาวิทยาลัยและสถานประกอบการ/องค์กรผู้ใช้บัณฑิต (ส่วนราชการ รัฐวิสาหกิจ องค์การมหาชน หน่วยงานภาคธุรกิจ ภาคอุตสาหกรรม ภาคการผลิต ภาคบริการ ชุมชน)</t>
  </si>
  <si>
    <t>50</t>
  </si>
  <si>
    <t>สร้างเครือข่ายสภาคณาจารย์และข้าราชการ กลุ่มมหาวิทยาลัยราชภัฏ</t>
  </si>
  <si>
    <t xml:space="preserve"> - สภาคณาจารย์และข้าราชการมีเครือข่ายความร่วมมือในการแลกเปลี่ยนข้อมูลเพื่อนำมาพัฒนามหาวิทยาลัย</t>
  </si>
  <si>
    <t xml:space="preserve"> - สภาคณาจารย์และข้าราชการมีการสร้างเครือข่ายความร่วมมือระดับประเทศ</t>
  </si>
  <si>
    <t>51</t>
  </si>
  <si>
    <t>อบรมการพัฒนาหลักสูตรระยะสั้น หรือหลักสูตรบูรณาการแบบสหวิทยาการหรือพหุวิทยาการ</t>
  </si>
  <si>
    <t xml:space="preserve"> - สาขาวิชาในระดับบัณฑิตศึกษารับทราบและเข้าใจแนวทางการจัดทำหลักสูตรร่วม หลักสูตรระยะสั้น และหลักสูตรสหวิยาการหรือพหุวิทยาการในระดับบัณฑิตศึกษา</t>
  </si>
  <si>
    <t xml:space="preserve"> - มหาวิยาลัยมีหลักสูตรร่วม หลักสูตรระยะสั้น และหลักสูตรสหวิยาการหรือพหุวิทยาการในระดับบัณฑิตศึกษา</t>
  </si>
  <si>
    <t>52</t>
  </si>
  <si>
    <t>การส่งเสริมและพัฒนาทักษะความสามารถพิเศษด้านวิชาการและวิชาชีพของนักศึกษาสู่การเป็นนวัตกรมืออาชีพ</t>
  </si>
  <si>
    <t>นักศึกษาและอาจารย์เข้าร่วมนำเสนอผลงานวิจัย จำนวน 20 คน , จำนวนบทความวิจัยของนักศึกษาที่ได้รับการตีพิมพ์เผยแพร่ อย่างน้อย 8 บทความ</t>
  </si>
  <si>
    <t>เพื่อส่งเสริมศักยภาพด้านการพัฒนาองค์ความรู้และนวัตกรรมทางการศึกษาด้วยการทำวิจัยของอาจารย์ นักศึกษา และครูในสถานศึกษาขั้นพื้นฐาน</t>
  </si>
  <si>
    <t>53</t>
  </si>
  <si>
    <t>พัฒนาคุณภาพนักศึกษาครูให้มีมาตรฐานวิชาชีพและมีจิตวิญญาณความเป็นครูในศตวรรษที่ 21</t>
  </si>
  <si>
    <t xml:space="preserve"> - นักศึกษาครูได้รับการพัฒนาให้มีสมรรถนะสูง และมีความพร้อมสำหรับครูในศตวรรษที่ 21 และมีสมรรถนะตามเกณฑ์ที่กำหนด 
 - คณะครุศาสตร์มีหลักสูตรเชิงพื้นที่ที่เกิดจากการมีส่วนร่วมของผู้มีส่วนได้ส่วนเสียในพื้นที่หรือภูมิภาค และสอดคล้องกับความต้องการของชุมชนและสังคม
 - ครูของครูได้รับการพัฒนาศักยภาพให้มีความเป็นมือชีพ และมีทักษะความเชี่ยวยชาญเฉพาะตามศาสตร์</t>
  </si>
  <si>
    <t xml:space="preserve"> - การผลิตบัณฑิตครูสอดคล้องกับความต้องการของชุมชนและสังคม ส่งผลให้บัณฑิตของมหาวิทยาลัยได้งานทำในพื้นที่หรือภูมิภาคเพิ่มมากขึ้น
 -บัณฑิตครูที่สำเร็จการศึกษาจากมหาวิทยาลัยราชภัฏเชียงรายสามารถสอบบรรจุครูทั้งภาครัฐและเอกชนเพิ่มมากขึ้น
</t>
  </si>
  <si>
    <t>54</t>
  </si>
  <si>
    <t>การเสริมสร้างทักษะการเรียนรู้ มีคุณธรรม จริยธรรม มีความคิดสร้างสรรค์ และกล้าคิดกล้าแสดงออก</t>
  </si>
  <si>
    <t xml:space="preserve"> - นักเรียนมีการพัฒนาด้านทักษะหลายด้านเพิ่มมากขึ้น
 - นักเรียนได้รับการพัฒนาอย่างเหมาะสมและครบถ้วนตามวัยตามเกณฑ์มาตรฐานการศึกษาขั้นพื้นฐานทั้งในด้านวิชาการ ทักษะ ด้านภาษา คิดคำนวณ การใช้เหตุผล มีคุณธรรมจริยธรรมในการเป็นพลเมืองของไทยในโลกอนาคตสอดคล้องกับอัตลักษณ์ของนักเรียน</t>
  </si>
  <si>
    <t xml:space="preserve"> - นักเรียนได้รับการพัฒนาด้านทักษะวิชาการ สามารถประยุกต์ใช้ความรู้เพื่อการดำรงชีวิตในสังคมได้อย่างมีความสุขทั้งร่างกายและจิตใจ และต่อยอดในระดับที่สูงขึ้นได้</t>
  </si>
  <si>
    <t>ต.ค. 66 - มี.ค. 67</t>
  </si>
  <si>
    <t>55</t>
  </si>
  <si>
    <t>พัฒนานวัตกรรมที่ใช้ในการจัดการเรียนรู้ในศตวรรษที่ 21 สู่การศึกษา 4.0  (MOOC)</t>
  </si>
  <si>
    <t xml:space="preserve"> - มีสื่อการเรียนการสอนออนไลน์ (MOOC) จำนวน 15 หลักสูตร
 - นักศึกษาสามารถเรียนรู้ผ่านระบบสื่อการเรียนการสอนออนไลน์ (MOOC) ได้ทุกพื้นที่ และตลอด 24 ชั่วโมง
 - มหาวิทยาลัยมีสื่อ/นวัตกรรมที่ใช้ในการจัดการเรียนการสอนในรูปแบบที่หลากหลาย</t>
  </si>
  <si>
    <t xml:space="preserve"> - นักศึกษา บุคลากร และประชาชนสามารถเรียนรู้ได้ตลอดชีวิต ผ่านระบบสื่อการเรียนการสอนออนไลน์ (MOOC)
 - การจัดการเรียนการสอนของมหาวิทยาลัยสอดคล้องกับการเรียนรู้ตลอดชีวิตในศตวรรษที่ 21 สู่การศึกษา 4.0</t>
  </si>
  <si>
    <t>56</t>
  </si>
  <si>
    <t>โครงการพัฒนาความสามารถด้านการวิจัย</t>
  </si>
  <si>
    <t xml:space="preserve"> - มีผลงานวิจัยสถาบัน/ข้อมูลที่สามารถนำไปใช้ในการสนับสนุนการกําหนดนโยบาย การวางแผน การบริหาร และการตัดสนใจในด้านต่างๆ ได้</t>
  </si>
  <si>
    <t xml:space="preserve"> - ผู้บริหารและบุคลากรภายในหน่วยงานสามารถใช้ประโยชน์จากงานวิจัยสถาบันในการกำหนดนโยบาย การวางแผน การบริหารงาน การตัดสินใจในด้านต่างๆ ตลอดจนการแก้ไขปัญหาเฉพาะที่เกิดขึ้นได้โดยตรง</t>
  </si>
  <si>
    <t>57</t>
  </si>
  <si>
    <t>พัฒนาบุคลากรและการบริหารจัดการทรัพยากรมนุษย์ด้านงานวิจัยและนวัตกรรมอย่างเป็นระบบ</t>
  </si>
  <si>
    <t xml:space="preserve"> - คณะมนุษยศาสตร์และสังคมศาสตร์ได้สนับสนุนและมีส่วนร่วมในการจัดประชุมวิชาการระดับชาติและนานาชาติ
 - ได้จัดทำวารสารฟ้าเหนืออย่างต่อเนื่องเพื่อให้เข้าสู่ฐานข้อมูลดัชนีการอ้างอิงวารสารไทย (TCI) 
 - บุคลากรคณะมนุษยศาสตร์ได้ดำเนินการจัดทำผลงานวิจัย</t>
  </si>
  <si>
    <t xml:space="preserve"> - ผลงานวิจัยของบุคลากรคณะมนุษยศาสตร์และสังคมศาสตร์ได้ดำเนินการเสร็จสิ้นและมีการเผยแพร่ผลงาน</t>
  </si>
  <si>
    <t>58</t>
  </si>
  <si>
    <t>พัฒนาและส่งเสริมคุณภาพงานวิจัยให้มีคุณภาพและถ่ายทอดความรู้และเทคโนโลยีสู่ชุมชน</t>
  </si>
  <si>
    <t xml:space="preserve"> - ได้ส่งเสริมผลงานวิจัยหรืองานสร้างสรรค์ให้กับบุคลากรเพื่อถ่ายทอดความรู้และเทคโนโลยีสู่ชุมชน</t>
  </si>
  <si>
    <t xml:space="preserve"> - ผลงานวิจัยหรืองานสร้างสรรค์ได้มีการเผยแพร่และนำไปใช้ประโยชน์ทั้งเชิงวิชาการและการแข่งขันของประเทศอย่างกว้างขวาง</t>
  </si>
  <si>
    <t>59</t>
  </si>
  <si>
    <t>พัฒนาวารสารวิชาการ และเผยแพร่ผลงานวิจัยและงานวิชาการ</t>
  </si>
  <si>
    <t xml:space="preserve"> - มีวารสารบัญชีปริทัศน์จำนวน 2 ปักษ์ ต่อปีงบประมาณ , คณะบัญชีมีวารสารวิชาการเพื่อเผยแพร่ผลงานวิจัย และงานวิชาการทางด้านการบัญชี การเงิน</t>
  </si>
  <si>
    <t xml:space="preserve"> -  ผลงานวิจัยหรืองานสร้างสรรค์ ได้รับการยอมรับและนำไปใช้ประโยชน์</t>
  </si>
  <si>
    <t>60</t>
  </si>
  <si>
    <t>พัฒนาศูนย์สนับสนุนการปฏิบัติการวิจัยเพื่อพัฒนาการแพทย์ไทยให้ได้ตามมาตรฐาน</t>
  </si>
  <si>
    <t xml:space="preserve"> - ห้องปฎิบัติการมีความพร้อมสนับสนุนการวิจัย เพื่อพัฒนาด้านการแพทย์แผนไทยและสมุนไพร
 - คณาจารย์ของวิทยาลัยการแพทย์พื้นบ้านและการแพทย์ทางเลือกสามารถศึกษาวิจัยและพัฒนาองค์ความรู้ใหม่ๆ ทั้งการวิจัยและพัฒนาเทคโนโลยีสมุนไพร ตำรับยารักษาโรค ผลิตภัณฑ์เสริมสุขภาพ และรูปแบบการรักษาโรคด้วยกรรมวิธีการแพทย์ไทย</t>
  </si>
  <si>
    <t xml:space="preserve"> -  ผลงานวิจัยและนวัตกรรมทางการแพทย์แผนไทยมีการเผยแพร่อย่างกว้างขวาง</t>
  </si>
  <si>
    <t>61</t>
  </si>
  <si>
    <t>วิจัยและพัฒนาองค์ความรู้และนวัตกรรมทางการแพทย์ไทยที่ร่วมสมัย</t>
  </si>
  <si>
    <t xml:space="preserve"> - ได้องค์ความรู้และนวัตกรรมใหม่ๆ ที่เกี่ยวกับการแพทย์แผนไทย ที่ครอบคลุมทั้งด้านการผลิตวัตถุดิบสมุนไพร ยาไทย ผลิตภัณฑ์สุขภาพ คู่มือ ตำรา และรูปแบบการรักษาโรคด้วยกรรมวิธีการแพทย์แผนไทย
 - คณาจารย์ของวิทยาลัยการแพทย์พื้นบ้านและการแพทย์ทางเลือกนำผลการศึกษาวิจัยไปตีพิมพ์เผยแพร่ในวารสารหรือการเผยแพร่ในรูปแบบอื่นๆ ที่มีการสืบค้นได้
 - ผลงานวิจัยหรืองานสร้างสรรค์ที่นำไปใช้ประโยชน์ในชุมชนให้สามารถพึ่งพาองค์ความรู้ด้านการแพทย์แผนไทยในการดูแลสุขภาพ</t>
  </si>
  <si>
    <t xml:space="preserve"> - ชุมชนได้รับการพัฒนาและสามารถพึ่งพาตนเองด้วยภูมิปัญญาการดูแลรักษาสุขภาพด้วยการแพทย์แผนไทย</t>
  </si>
  <si>
    <t>62</t>
  </si>
  <si>
    <t>เผยแพร่ผลงานวิจัยและผลงานสร้างสรรค์ทางวิชาการ</t>
  </si>
  <si>
    <t xml:space="preserve"> - สถาบันภาษาและกิจการต่างประเทศ มีสื่อสิ่งพิมพ์เพื่อการเผยแพร่ผลงานวิจัยและงานสร้างสรรค์ทางวิชาการด้านภาษาและสังคมศาสตร์</t>
  </si>
  <si>
    <t xml:space="preserve"> - มหาวิทยาลัยราชภัฏเชียงราย มีเครือข่ายทางวิชาการและการบริการวิชาการแก่สังคม พร้อมทั้งได้เป็นที่รู้จักอย่างกว้างขวาง</t>
  </si>
  <si>
    <t>63</t>
  </si>
  <si>
    <t>พัฒนาวารสารบัณฑิตศึกษาให้อยู่ในระบบศูนย์ดัชนีการอ้างอิงวารสารไทย (TCI) และสร้างเครือข่ายการตีพิมพ์เผยแพร่งานวิจัยและงานสร้างสรรค์กับหน่วยงานภายในและภายนอกมหาวิทยาลัย</t>
  </si>
  <si>
    <t>วารสารบัณฑิตศึกษาอยู่ในระบบศูนย์ดัชนีการอ้างอิงวารสารไทย (TCI) , มีเครือข่ายความร่วมมือจากหน่วยงานภายนอกการตีพิมพ์และเผยแพร่วิทยานิพนธ์/การศึกษาอิสระ ของนักศึกษา</t>
  </si>
  <si>
    <t xml:space="preserve"> - มีเครือข่ายความร่วมมือทางการศึกษาที่เข้มแข็ง</t>
  </si>
  <si>
    <t>64</t>
  </si>
  <si>
    <t>พัฒนาศูนย์ความเป็นเลิศด้านวิชาการ/ วิชาชีพ (Excellent Center for Academic/Professional Development) : อุทยานวิทยาศาสตร์ (Science Park)</t>
  </si>
  <si>
    <t xml:space="preserve"> - นักศึกษาได้รับการเรียนการสอน การฝึกประสบการณ์วิชาชีพและศึกษาดูงานอุทยานวิทยาศาสตร์ (Science Park) 
 - ประชาชน หน่วยงาน องค์กรทั้งภาครัฐและเอกชนได้รับการถ่ายทอดเทคโนโลยี นวัตกรรม
 - มีฐานข้อมูลโครงสร้างพื้นฐานภาครัฐด้านวิทยาศาสตร์และเทคโนโลยีของมหาวิทยาลัยราชภัฏเชียงราย
 - ผู้ประกอบการได้รับการพัฒนาด้วยวิทยาศาสตร์และเทคโนโลยี</t>
  </si>
  <si>
    <t xml:space="preserve"> - เงินทุน เงินบริจาคจากภาครัฐ และเอกชน เพื่อสนับสนุนการดำเนินงานการพัฒนาชุมชนและสังคมในพื้นที่เพิ่มขึ้น</t>
  </si>
  <si>
    <t>65</t>
  </si>
  <si>
    <t>ถ่ายทอดเทคโนโลยีและนวัตกรรมสู่ชุมชน โดยเน้นการสร้างผู้ประกอบการท้องถิ่น (Local Start Ups)</t>
  </si>
  <si>
    <t xml:space="preserve"> - ผู้ประกอบการชุมชนได้รับการพัฒนาแนวคิดและมีความพร้อมในการทำธุรกิจ
 - ได้ดำเนินการจัดทำผลิตภัณฑ์หรือนวัตกรรมต้นแบบที่มีคุณภาพ พร้อมออกสู่ตลาด</t>
  </si>
  <si>
    <t xml:space="preserve"> - คนในชุมชนท้องถิ่นมีความรู้ด้านเทคโนโลยีและนวัตกรรมเพื่อพัฒนาผู้ประกอบการท้องถิ่น และยกระดับคุณภาพชีวิตของคนในพื้นที่</t>
  </si>
  <si>
    <t>มเ.ย. - มิ.ย. 67</t>
  </si>
  <si>
    <t>66</t>
  </si>
  <si>
    <t>พัฒนาระบบและกลไกของศูนย์บริบาลผู้สูงวัยวิถีไทย (Thai Aging Care Center: TACC) ร่วมกับองค์กรปกครองส่วนท้องถิ่นหรือธุรกิจเอกชน</t>
  </si>
  <si>
    <t xml:space="preserve"> - เกิดความร่วมมือในการสร้างศูนย์ดูแลผู้สูงวัยวิถีไทย (Thai Aging Care Center: TACC) ร่วมกับองค์กรปกครองส่วนท้องถิ่น 
- ได้แหล่งฝึกประสบการณ์วิชาชีพที่ร่วมกับองค์กรปกครองส่วนท้องถิ่น</t>
  </si>
  <si>
    <t xml:space="preserve"> -  ชุมชนท้องถิ่นมีทางเลือกในการดูแลสุขภาพและมีคุณภาพชีวิตที่ดีขึ้น</t>
  </si>
  <si>
    <t>67</t>
  </si>
  <si>
    <t>ส่งเสริมการเรียนรู้ตลอดชีวิต พัฒนาระบบ และกลไกการพัฒนาทักษะของผู้ประกอบวิชาชีพบัญชีในท้องถิ่น (Up- skill/ Re-skill/ New-skill) และส่งเสริมการประกอบวิชาชีพ</t>
  </si>
  <si>
    <t xml:space="preserve"> - จำนวนหลักสูตรการพัฒนาความรู้ต่อเนื่องของผู้ทำบัญชี ผู้สอบบัญชีที่ผ่านการอนุมัติจากสภาวิชาชีพบัญชี อย่างน้อยจำนวน 1 หลักสูตร
 - ผู้เข้าอบรมได้พัฒนาทักษะวิชาชีพมีความรู้นับชั่วโมงได้ครบตามที่หน่วยงานกำกับดูแลกำหนด
 - ผู้เข้ารับการอบรมได้พัฒนาทักษะและความต้องการให้ตรงตามความต้องการในชีวิตทำงานและตรงความต้องการของตลาดแรงงาน</t>
  </si>
  <si>
    <t xml:space="preserve"> - ผู้เข้าอบรมสามารถพัฒนาความรู้และปฏิบัติงานทางวิชาชีพบัญชีได้อย่างต่อเนื่อง</t>
  </si>
  <si>
    <t>68</t>
  </si>
  <si>
    <t>ส่งเสริมการเรียนรู้ตลอดชีวิตให้คนในท้องถิ่น</t>
  </si>
  <si>
    <t xml:space="preserve"> - บุคลากรของมหาวิทยาลัยที่ได้รับการพัฒนาเป็นที่ปรึกษามืออาชีพ (Train the trainer) 
 - บุคลากรและประชาชนในชุมชนท้องถิ่นได้รับการพัฒนาทักษะที่จำเป็นในการทำงาน และความต้องการของตลาดแรงงาน
 -ระบบ และกลไกการพัฒนาทักษะ (Up-skill/ Re-skill/ New-skill) สำหรับบุคลากรวัยทำงาน และส่งเสริมการเรียนรู้ตลอดชีวิตมีประสิทธิภาพ</t>
  </si>
  <si>
    <t xml:space="preserve"> - สถานศึกษา องค์กร ประชาชน และชุมชนท้องถิ่นนำความรู้ ไปพัฒนาตนเอง สร้างงาน สร้างอาชีพ สร้างรายได้เพิ่มขึ้น</t>
  </si>
  <si>
    <t>69</t>
  </si>
  <si>
    <t>สนับสนุนการเรียนรู้ด้านศิลปวัฒนธรรมของท้องถิ่นและของชาติ</t>
  </si>
  <si>
    <t xml:space="preserve"> - คณะมนุษยศาสตร์และสังคมศาสตร์ได้ดำเนินการส่งเสริมการเรียนรู้ด้านศิลปวัฒนธรรม
 -  คณะมนุษยศาสตร์และสังคมศาสตร์ได้ดำเนินการอนุรักษ์และสืบสานศิลปวัฒนธรรมของท้องถิ่นและของชาติ</t>
  </si>
  <si>
    <t xml:space="preserve"> - บุคลากรและนักศึกษาอนุรักษ์และสืบสานศิลปวัฒนธรรมท้องถิ่นและของชาติ</t>
  </si>
  <si>
    <t>70</t>
  </si>
  <si>
    <t>ความร่วมมือทางวิชาการกับหน่วยงานภายนอก</t>
  </si>
  <si>
    <t xml:space="preserve"> - มีเครือข่ายความร่วมมือกับหน่วยงานภายนอกนในรูปแบบจตุรภาคี</t>
  </si>
  <si>
    <t>71</t>
  </si>
  <si>
    <t>การยกย่องเชิดชูบุคลากรการทำงานบริการวิชาการและงานพัฒนาท้องถิ่น</t>
  </si>
  <si>
    <t xml:space="preserve"> - อาจารย์มหาวิทยาลัยราชภัฏเชียงรายที่ทำงานเชิงพื้นที่งานบริการวิชาการและพัฒนาท้องถิ่นได้รับการพิจารณาคัดเลือกให้เป็นนักบริการวิชาการแก่สังคมดีเด่น สาขามนุษยศาสตร์และสังคมศาสตร์และสาขาวิทยาศาสตร์และเทคโนโลยี</t>
  </si>
  <si>
    <t xml:space="preserve"> - อาจารย์ของมหาวิทยาลัยราชภัฏเชียงรายที่ได้รับการรางวัลยกยกเชิดชูเกียรติมีขวัญและกำลังใจในการดำเนินงานบริการวิชาการและงานพัฒนาท้องถิ่นต่อไป</t>
  </si>
  <si>
    <t>72</t>
  </si>
  <si>
    <t>กำกับ ติดตาม ประเมินผลการดำเนินงานยุทธศาสตร์มหาวิทยาลัยราชภัฏเพื่อการพัฒนาท้องถิ่น</t>
  </si>
  <si>
    <t xml:space="preserve"> - การกำกับ ติดตาม ประเมินผลการดำเนินงานยุทธศาสตร์มหาวิทยาลัยราชภัฏ เพื่อการพัฒนาท้องถิ่นมีประสิทธิภาพและประสิทธิผล
 - มีรายงานผลการกำกับติดตามการดำเนินงานตามยุทธศาสตร์มหาวิทยาลัยราชภัฏเพื่อการพัฒนาท้องถิ่น เพื่อเสนอต่อคณะกรรมการบริหารมหาวิทยาลัย และสภามหาวิทยาลัย รอบ 6, 9, 12 เดือน</t>
  </si>
  <si>
    <t xml:space="preserve"> - กรรมการบริหารมหาวิทยาลัย สภามหาวิทยาลัย หรือหน่วยงานอื่นๆ ที่เกี่ยวข้อง สามารถนำผลการดำเนินงานมาใช้ประโยชน์ในการกำหนดทิศทาง นโยบาย หรือปรับปรุงแก้ไขในปีถัดไป</t>
  </si>
  <si>
    <t>73</t>
  </si>
  <si>
    <t>เก็บรวบรวมและพัฒนาระบบข้อมูลด้านศิลปวัฒนธรรมของท้องถิ่นและของชาติ</t>
  </si>
  <si>
    <t xml:space="preserve"> - มีองค์ความรู้ด้านศิลปวัฒนธรรมและภูมิปัญญาของท้องถิ่นและของชาติในระบบฐานข้อมูลที่ทันสมัย</t>
  </si>
  <si>
    <t xml:space="preserve"> - ศิลปวัฒนธรรมของท้องถิ่นและของชาติได้รับการอนุรักษ์และเผยแพร่ให้คงอยู่สืบไป</t>
  </si>
  <si>
    <t>74</t>
  </si>
  <si>
    <t>ขับเคลื่อนการดำเนินงานยุทธศาสตร์มหาวิทยาลัยเพื่อการพัฒนาท้องถิ่น</t>
  </si>
  <si>
    <t xml:space="preserve"> - คนในชุมชนได้รับการพัฒนาสู่การเป็นผู้นำการเปลี่ยนแปลง 
 - มีองค์ความรู้ เทคโนโลยี นวัตกรรมที่นำไปพัฒนา ในการยกระดับคุณภาพชีวิตและ ยกระดับเศรษฐกิจฐานราก
 - ชุมชนท้องถิ่นในพื้นที่จังหวัดเชียงรายและจังหวัดพะเยา ได้รับการยกระดับคุณภาพชีวิตและเศรษฐกิจฐานรากได้อย่างยั่งยืน
 - ประชาชน ชุมชนในพื้นที่มีรายได้ต่อครัวเรือนเพิ่มขึ้น
 - การบูรณาการการดำเนินงานขับเคลื่อนการดำเนินงานยุทธศาสตร์มหาวิทยาลัยราชภัฏเพื่อการพัฒนาท้องถิ่นร่วมกับเครือข่ายหน่วยงานทั้งภายในและภายนอกมหาวิทยาลัย - 
 - ประชาชน ชุมชนในพื้นที่ตำบลยุทธศาสตร์ มีสุขภาวะที่ดี สามารถส่งเสริมการสร้างคุณภาพชีวิตได้
 - มีระบบส่งเสริมสุขภาวะชุมชนเพื่อสร้างความสุชมวลรวมชุมชน</t>
  </si>
  <si>
    <t xml:space="preserve"> - ชุมชนท้องถิ่นเป็นแหล่งเรียนรู้สุขภาวะชุมชนเพื่อสร้างความสุขมวลรวมชุมชนต้นแบบของมหาวิทยาลัยราชภัฏเชียงราย
 - ประชาชนในชุมชนและสังคมได้รับการพัฒนาคุณภาพชีวิตที่ดีขึ้น สามารถนำองค์ความรู้ไปใช้ประโยชน์ได้อย่างเป็นรูปธรรม และสร้างความเข้มแข็งให้กับชุมชนและสังคมในพื้นที่อย่างยั่งยืน</t>
  </si>
  <si>
    <t>75</t>
  </si>
  <si>
    <t>ขับเคลื่อนการดำเนินงานยุทธศาสตร์มหาวิทยาลัยราชภัฏเพื่อการพัฒนาท้องถิ่นด้วยบูรณาการศาสตร์ความรู้ นวัตกรรมที่สามารถแก้ไขปัญหาความต้องการของพื้นที่ชุมชนเป้าหมาย</t>
  </si>
  <si>
    <t xml:space="preserve"> - มีเครือข่ายความร่วมมือด้านบริการวิชาการแก่สังคมเพื่อการพัฒนาท้องถิ่น ชุมชน และสังคม , การบริการวิชาการแก่สังคมของคณะสอดคล้องกับบริบท ปัญหา และความต้องการของท้องถิ่น ชุมชน และสังคม</t>
  </si>
  <si>
    <t>ต.ค.  - ธ.ค. 66</t>
  </si>
  <si>
    <t>76</t>
  </si>
  <si>
    <t>ตามรอยพระยุคลบาทเอกองค์อัครศิลปิน</t>
  </si>
  <si>
    <t xml:space="preserve"> - นักเรียนและนักศึกษา ได้พัฒนาทักษะการถ่ายทอดบรรเลงดนตรีผ่านทางรูปแบบวงดุริยางค์เครื่องลม</t>
  </si>
  <si>
    <t xml:space="preserve"> - ผู้เข้าร่วมกิจกรรมได้เรียนรู้การถ่ายทอดองค์ความรู้ศาสตร์พระราชาด้านดนตรีผ่านการบรรเลงวงดุริยางค์เครื่องลมได้อย่างถูกต้องและเหมาะสม</t>
  </si>
  <si>
    <t>77</t>
  </si>
  <si>
    <t>ปรัชญานิทัศน์</t>
  </si>
  <si>
    <t xml:space="preserve"> - นักศึกษา เยาวชน และประชาชน ที่เข้ามาศึกษาเรียนรู้หลักการศาสตร์ของพระราชา จำนวนไม่น้อยกว่า 50 คน , มีกิจกรรมทางวิชาการหรือทำนุบำรุงศิลปวัฒนธรรมที่เกี่ยวข้องกับศาสตร์พระราชา 1 กิจกรรม</t>
  </si>
  <si>
    <t xml:space="preserve"> - นักศึกษา เยาวชน และประชาชน ที่เข้ามาศึกษาเรียนรู้หลักการศาสตร์ของพระราชา จำนวนไม่น้อยกว่า 50 คน , มีกิจกรรมทางวิชาการหรือทำนุบำรุงศิลปวัฒนธรรมที่เกี่ยวข้องกับศาสตร์พระราชา 1 กิจกรรม , เกิดการขยายผลการประยุกต์ใช้ศาสตร์พระราชาในการพัฒนาท้องถิ่น</t>
  </si>
  <si>
    <t>78</t>
  </si>
  <si>
    <t>เปิดโลกศิลปะและวัฒนธรรม Cultural Open House</t>
  </si>
  <si>
    <t xml:space="preserve"> - สำนักศิลปะและวัฒนธรรมมีการดำเนินกิจกรรมในศูนย์การเรียนรู้ด้านศิลปวัฒนธรรมในระดับท้องถิ่นและระดับชาติ</t>
  </si>
  <si>
    <t>ม.ค. - ก.ย. 67</t>
  </si>
  <si>
    <t>79</t>
  </si>
  <si>
    <t>พัฒนาสมรรถนะภาษาอังกฤษในศตวรรษที่ 21 สำหรับนักศึกษา</t>
  </si>
  <si>
    <t xml:space="preserve"> - นักศึกษาได้รับการพัฒนาและสริมสร้างทักษะด้านภาษาอังกฤษตามมาตรฐาน CEFR 
 - มีข้อสอบภาษาอังกฤษที่ได้รับการยอมรับตามมาตรฐาน CEFR
 - มหาวิทยาลัยมีสื่อการเรียนการสอนภาษาอังกฤษในรูปแบบที่หลากหลาย</t>
  </si>
  <si>
    <t xml:space="preserve"> - นักศึกษามีทักษะและสมรรถนะด้านภาษาอังกฤษในศตวรรษที่ 21 ตามเกณฑ์มาตรฐานสากล </t>
  </si>
  <si>
    <t>80</t>
  </si>
  <si>
    <t>มหกรรมศิลปวัฒนธรรมพื้นถิ่น Thailand Biennale</t>
  </si>
  <si>
    <t xml:space="preserve"> - สำนักศิลปะและวัฒนธรรมได้ดำเนินกิจกรรมสร้างสรรค์ในการอนุรักษ์ ส่งเสริมและเผยแพร่ศิลปวัฒนธรรมของท้องถิ่นและของชาติ</t>
  </si>
  <si>
    <t xml:space="preserve"> - นักศึกษา บุคลากรของมหาวิทยาลัยราชภัฏเชียงราย และประชาชนทั่วไป เกิดจิตสำนึกและเห็นคุณค่าของศิลปะวัฒนธรรมของท้องถิ่นและของชาติ ทำให้เกิดการอนุรักษ์ ส่งเสริม สืบสาน ให้คงอยู่สืบไป</t>
  </si>
  <si>
    <t>81</t>
  </si>
  <si>
    <t>ยกระดับทุนทางวัฒนธรรม ภูมิปัญญาท้องถิ่น และชาติพันธุ์</t>
  </si>
  <si>
    <t xml:space="preserve"> - ทุนทางวัฒนธรรมภูมิปัญญาท้องถิ่นของชุมชนได้รับการพัฒนาและยกระดับมากขึ้น , สำนักศิลปะและวัฒนธรรมได้ดำเนินกิจกรรมสร้างสรรค์ในการอนุรักษ์ ส่งเสริมและเผยแพร่ศิลปวัฒนธรรมของท้องถิ่นและของชาติ</t>
  </si>
  <si>
    <t>82</t>
  </si>
  <si>
    <t>ส่งเสริมและสนับสนุน นักศึกษา บุคลากร และหน่วยงานของมหาวิทยาลัย ที่มีผลงานโดดเด่นหรือมีความเป็นเลิศด้านศิลปวัฒนธรรมและคุณธรรม</t>
  </si>
  <si>
    <t xml:space="preserve"> - สำนักศิลปะและวัฒนธรรมได้ดำเนินกิจกรรมสร้างสรรค์ในการอนุรักษ์ ส่งเสริมและเผยแพร่ศิลปวัฒนธรรมของท้องถิ่นและของชาติ
 - นักศึกษา และบุคลากรของมหาวิทยาลัยราชภัฏเชียงราย  ได้รับการส่งเสริมให้มีความเป็นเลิศด้านศิลปะและคุณธรรม</t>
  </si>
  <si>
    <t xml:space="preserve"> - นักศึกษา บุคลากรของมหาวิทยาลัยราชภัฏเชียงราย เกิดจิตสำนึกและเห็นคุณค่าของศิลปะวัฒนธรรมของท้องถิ่นและของชาติ ทำให้เกิดการอนุรักษ์ ส่งเสริม สืบสาน ให้คงอยู่สืบไป</t>
  </si>
  <si>
    <t>83</t>
  </si>
  <si>
    <t>ให้บริการวิชาการด้านงานวิศวกรรมโยธา งานทดสอบวัสดุ งานตรวจสอบ/ควบคุมคุณภาพ และงานที่ปรึกษา</t>
  </si>
  <si>
    <t xml:space="preserve"> - บุคลากร/ประชาชนในชุมชนท้องถิ่นได้รับความรู้และทักษะที่จำเป็นในการทำงาน
 - บัณฑิตมีประสบการณ์ในการทำงานด้านวิศวกรรมโยธา
 - ห้องปฏิบัติการทดสอบได้รับการรับรองความสามารถห้องปฏิบัติการทดสอบตามมาตรฐาน ISO/IEC 17025</t>
  </si>
  <si>
    <t xml:space="preserve"> -  ผลการทดสอบมีความถูกต้อง แม่นยำ และเชื่อถือได้ในระดับมาตรฐานสากล</t>
  </si>
  <si>
    <t>84</t>
  </si>
  <si>
    <t>Happy Faculty</t>
  </si>
  <si>
    <t xml:space="preserve"> - บุคลากรคณะมนุษยศาสตร์และสังคมศาสตร์ได้รับการส่งเสริมบุคลากรด้านคุณธรรมจริยธรรม และธรรมาภิบาลในการปฏิบัติงาน
 - บุคลากรคณะมนุษยศาสตร์และสังคมศาสตร์ได้รับการส่งเสริมด้านการพัฒนาจิตใจให้เป็นสุขผ่านการปฏิบัติธรรม</t>
  </si>
  <si>
    <t xml:space="preserve"> - คณะมนุษยศาสตร์และสังคมศาสตร์เป็นองค์กรแห่งความสุข (Happy Faculty)</t>
  </si>
  <si>
    <t>85</t>
  </si>
  <si>
    <t>Happy University</t>
  </si>
  <si>
    <t xml:space="preserve"> - บุคลากรมหาวิทยาลัยมีแนวคิดเกี่ยวกับการทำงานในมุมมองที่เปลี่ยนไป</t>
  </si>
  <si>
    <t xml:space="preserve"> - บุคลากรมหาวิทยาลัยนำแนวคิดที่ได้รับจากการร่วมแลกเปลี่ยนมาปรับใช้ในการทำงาน
 - มหาวิทยาลัยราชภัฏเชียงรายเป็นองค์กรแห่งความสุข (Happy University)</t>
  </si>
  <si>
    <t>86</t>
  </si>
  <si>
    <t>ปรับระบบการประกันคุณภาพการศึกษาภายในระดับหลักสูตร (AUN-QA)</t>
  </si>
  <si>
    <t xml:space="preserve"> -  มีหลักสูตรเข้ารับการประเมินคุณภาพการศึกษาตามเกณฑ์ AUN-QA
 -  คณะมนุษยศาสตร์และสังคมศาสตร์ได้ดำเนินการพัฒนาระบบการประกันคุณภาพการศึกษาภายในระดับหลักสูตร (AUN-QA)
 -  บุคลากรวิทยาลัยการแพทย์พื้นบ้านและการแพทย์ทางเลือก มีความรู้ความเข้าใจระบบการประกันคุณภาพการศึกษาภายในระดับหลักสูตร (AUN-QA) และระดับคณะ (EdPEx)
</t>
  </si>
  <si>
    <t xml:space="preserve"> - ผลการประเมินคุณภาพการศึกษาได้มาตรฐานสากลระดับหลักสูตร  (AUN-QA)
 -  การประกันคุณภาพการศึกษาภายในของ -  วิทยาลัยการแพทย์พื้นบ้านและการแพทย์ทางเลือก มีความพร้อมในการใช้ระบบการประกันคุณภาพการศึกษาภายในระดับหลักสูตร (AUN-QA) และระดับคณะ (EdPEx) สำหรับการดำเนินงานตามเกณฑ์มาตรฐานคุณภาพระดับอุดมศึกษา
</t>
  </si>
  <si>
    <t>87</t>
  </si>
  <si>
    <t>จัดประชุมเชิงปฏิบัติการเพื่อทบทวนและนำผลการประเมินมาถอดบทเรียนเพื่อพัฒนาการบริหารงานของมหาวิทยาลัย (KM)</t>
  </si>
  <si>
    <t xml:space="preserve"> - มหาวิทยาลัยมีระบบการจัดการความรู้ที่มีประสิทธิภาพและประสิทธิผล</t>
  </si>
  <si>
    <t xml:space="preserve"> - หน่วยงานภายในมหาวิทยาลัยราชภัฏเชียงรายตระหนักถึงความสำคัญ และประโยชน์ของการจัดการความรู้</t>
  </si>
  <si>
    <t>88</t>
  </si>
  <si>
    <t>ถวายความจงรักภัคดี</t>
  </si>
  <si>
    <t xml:space="preserve"> - นักศึกษา เยาวชน นักวิชาการ และประชาชนทั่วไป ได้เข้าร่วมพิธีเพื่อแสดงความจงรักภัคดี ต่อพระบรมวงศานุวงศ์</t>
  </si>
  <si>
    <t xml:space="preserve"> - นักศึกษา เยาวชน นักวิชาการ และประชาชนทั่วไป มีความสนใจและตระหนักถึงความสําคัญและร่วมกันแสดงความจงรัก ภักดี</t>
  </si>
  <si>
    <t>89</t>
  </si>
  <si>
    <t>ทบทวนและพัฒนากระบวนงานตรวจสอบภายใน</t>
  </si>
  <si>
    <t xml:space="preserve"> - หน่วยตรวจสอบภายในได้พัฒนาและปรับปรุงกระบวนการตรวจสอบภายในให้เป็นไปตามมาตรฐานการตรวจสอบภายในสำหรับหน่วยงานของรัฐ</t>
  </si>
  <si>
    <t xml:space="preserve"> - หน่วยตรวจสอบภายในมีการปฏิบัติงานตามมาตรฐานการตรวจสอบภายในสำหรับหน่วยงานของรัฐ</t>
  </si>
  <si>
    <t>เม.ย. - ก.ย. 67</t>
  </si>
  <si>
    <t>90</t>
  </si>
  <si>
    <t>ประเมินประสิทธิภาพและประสิทธิผลการใช้จ่ายงบประมาณประจำปีงบประมาณ</t>
  </si>
  <si>
    <t xml:space="preserve"> - การใช้จ่ายงบประมาณประจำปีงบประมาณมีประสิทธิภาพและประสิทธิผล</t>
  </si>
  <si>
    <t xml:space="preserve"> - ผลการใช้จ่ายงบประมาณประจำปีเกิดความคุ้มค่าและเกิดประโยชน์สูงสุดต่อการพัฒนามหาวิทยาลัย</t>
  </si>
  <si>
    <t>91</t>
  </si>
  <si>
    <t>ผลิตสื่อประชาสัมพันธ์ภายในมหาวิทยาลัย</t>
  </si>
  <si>
    <t xml:space="preserve"> - สื่อประชาสัมพันธ์ที่มีประสิทธิภาพและเข้าถึงกลุ่มเป้าหมาย จำนวนไม่น้อยกว่า 4  สื่อ</t>
  </si>
  <si>
    <t xml:space="preserve"> - กลุ่มเป้าหมายทั้งภายในและภายนอกมหาวิทยาลัยได้รับข้อมูลข่าวสารของมหาวิทยาลัยที่ถูกต้อง รวดเร็ว และมีคุณภาพ</t>
  </si>
  <si>
    <t>92</t>
  </si>
  <si>
    <t>พัฒนาระบบสารสนเทศการประกันคุณภาพการศึกษาภายในเพื่อเข้าสู่มาตรฐานสากล (AUN-QA/ EdPEX)</t>
  </si>
  <si>
    <t xml:space="preserve"> - มหาวิทยาลัยราชภัฏเชียงรายใช้เกณฑ์มาตรฐานสากล (AUN-QA / EdPEx) ในการประเมินคุณภาพการศึกษาภายใน</t>
  </si>
  <si>
    <t xml:space="preserve"> - การประกันคุณภาพการศึกษาภายในมหาวิทยาลัยราชภัฏเชียงรายเป็นไปตามมาตรฐานสากล  (AUN-QA / EdPEx)</t>
  </si>
  <si>
    <t>93</t>
  </si>
  <si>
    <t>พัฒนาระบบสารสนเทศเพื่อการให้บริการของสำนักส่งเสริมวิชาการและงานทะเบียน</t>
  </si>
  <si>
    <t xml:space="preserve"> - การพัฒนาระบบสารสนเทศเพื่อการให้บริการของมหาวิทยาลัย</t>
  </si>
  <si>
    <t xml:space="preserve"> - มีระบบสารสนเทศเพื่อการให้บริการที่เอื้อต่อการให้บริการอาจารย์ นักศึกษา และบุคลากรที่เกี่ยวข้อง</t>
  </si>
  <si>
    <t>94</t>
  </si>
  <si>
    <t>พัฒนาระบบสารสนเทศเพื่อการให้บริการงานทะเบียน ประมวลผลและสถิติ</t>
  </si>
  <si>
    <t xml:space="preserve"> - การพัฒนาระบบสารสนเทศเพื่อการให้บริการงานทะเบียน ประมวลผลและสถิติ</t>
  </si>
  <si>
    <t>95</t>
  </si>
  <si>
    <t>พัฒนาและปรับปรุงระบบสารบรรณอิเล็กทรอนิกส์</t>
  </si>
  <si>
    <t xml:space="preserve"> - มีการปรับปรุงระบบสารบรรณอิเล็กทรอนิกส์ให้มีความทันสมัย และเหมาะสมกับผู้ใช้งาน
 - บุคลากรที่รับผิดชอบงานสารบรรณอิเล็กทรอนิกส์ส์มีความรู้ และทักษะในการบริหารเอกสารระบบสารบรรณอิเล็กทรอนิกส์มากขึ้น</t>
  </si>
  <si>
    <t xml:space="preserve"> - มีระบบสารบรรณอิเล็กทรอนิกส์ที่ให้ความทันสมัย เหมาะสมกับผู้ใช้งาน</t>
  </si>
  <si>
    <t>96</t>
  </si>
  <si>
    <t>พัฒนาสถาบันวิจัยและพัฒนาไปสู่การเป็นหน่วยงานที่ทันสมัย ทำงานเชิงรุก มืออาชีพ และมีธรรมาภิบาล</t>
  </si>
  <si>
    <t xml:space="preserve"> - กลไกการบริหารจัดการงานวิจัยเป็นไปตามหลักธรรมาภิบาล
 - บุคลากรมีส่วนร่วมในการมีการกำหนดและสนับสนุนการดำเนินงาน รวมทั้งมีพัฒนาการบริหารงานวิจัยของสถาบันวิจัยและพัฒนา</t>
  </si>
  <si>
    <t xml:space="preserve"> - สถาบันวิจัยและพัฒนามีการดำเนินงานที่บรรลุเป้าหมายที่วางไว้อย่างมีประสิทธิภาพและประสิทธิผล</t>
  </si>
  <si>
    <t>97</t>
  </si>
  <si>
    <t>ส่งเสริมการดำเนินงานและเข้ารับการจัดอันดับตาม THE Impact Ranking</t>
  </si>
  <si>
    <t xml:space="preserve"> - มีสื่อประชาสัมพันธ์มหาวิทยาลัยเพื่อเข้ารับการจัดอับดับ THE Impact Rankings
 - การจัดอันดับตาม THE Impact Ranking เพิ่มขึ้นจากปีที่ผ่านมา , ผลการจัดอันดับตาม THE Impact Ranking อยู่ในอันดับ 1000 ของโลก</t>
  </si>
  <si>
    <t xml:space="preserve"> - มหาวิทยาลัยได้รับการจัดอันดับที่ดี และพัฒนาไปสู่การเป็นกลไกลสนับสนุนการขับเคลื่อนการพัฒนาที่ยั่งยืนของประเทศไทยทั้งระดับท้องถิ่น และระดับชาติ
 - นโยบายและแผนงานโครงการของมหาวิทยาลัยสอดคล้องกับการประเมินผลการดำเนิงานตาม THE Impact Ranking</t>
  </si>
  <si>
    <t>98</t>
  </si>
  <si>
    <t>สร้างและส่งเสริมสถาบันวิจัยและพัฒนาให้เป็นองค์กรแห่งความสุข (Happy Workplace : Happy Work Life)</t>
  </si>
  <si>
    <t xml:space="preserve"> - ผู้บริหารและบุคลากรภายในหน่วยงานได้รับการพัฒนาความรู้ ทักษะ และสมรรถนะทางวิชาการและวิชาชีพ</t>
  </si>
  <si>
    <t xml:space="preserve"> - ผู้บริหารและบุคลากรภายในหน่วยงานสามารถนำความรู้ ทักษะ และสมรรถนะทางวิชาการและวิชาชีพไปประยุกต์ใช้อย่างมีประสิทธิภาพ</t>
  </si>
  <si>
    <t>99</t>
  </si>
  <si>
    <t>สร้างรายได้เพิ่มจากการจัดการศึกษานักศึกษาต่างชาติ</t>
  </si>
  <si>
    <t xml:space="preserve"> - การจัดบริการสิ่งสนับสนุนการเรียนรู้ที่หลากหลายแก่นักศึกษาต่างชาติเพียงพอ มีคุณภาพพและเหมาะสมต่อการจัดการเรียนการสอน</t>
  </si>
  <si>
    <t xml:space="preserve"> - มหาวิทยาลัยมีรายได้เพิ่มขึ้นจากจากการจัดบริการทางการศึกษา การวิจัย และการบริการวิชาการ</t>
  </si>
  <si>
    <t>รวมงบประมาณ</t>
  </si>
  <si>
    <t>ยอดงบประมาณตามเล่มจัดสรร ปี 2567</t>
  </si>
  <si>
    <t>5. งบประมาณตามแผนปฏิบัติการ ประจำปีงบประมาณ พ.ศ. 2567 จำแนกตามยุทธศาสตร์การพัฒนามหาวิทยาลัย</t>
  </si>
  <si>
    <t>ผลลัพธ์ของโครงการ
(outcome)</t>
  </si>
  <si>
    <t>ผลผลิตของโครงการ
(Outcome)</t>
  </si>
  <si>
    <t>งานภารกิจพื้นฐาน</t>
  </si>
  <si>
    <t>งบประมาณที่จัดสรร (12 เดือน)</t>
  </si>
  <si>
    <t xml:space="preserve"> - มหาวิทยาลัยราชภัฏเชียงรายมีแผนยุทธศาสตร์การพัฒนามหาวิทยาลัยที่สามารถนำไปใช้เป็นเครื่องมือในการขับเคลื่อนองค์กรได้อย่างมีทิศทาง
 - มหาวิทยาลัยมีรายงานผลการการดำเนินงานตามแผนยุทธศาสตร์การพัฒนา ประจำปีงบประมาณ พ.ศ. 2565 สำหรับใช้ตรวจสอบเป้าหมายที่กำหนด กับผลการดำเนินงานที่เกิดขึ้นจริง
- มหาวิทยาลัยมีงบประมาณสำหรับการดำเนินงานตามพันธกิจ และมีงบประมาณใช้สำหรับการพัฒนาและแก้ไขปัญหาในกรณีฉุกเฉินและจำเป็น 
- การดำเนินงานของหน่วยงานเป็นไปตามแผนปฏิบัติการประจำปีที่กำหนดไว้</t>
  </si>
  <si>
    <t xml:space="preserve"> - การดำเนินงานตามภารกิจของมหาวิทยาลัยสามารถบรรลุตามวิสัยทัศน์ ภารกิจ และเป้าหมายหลักความสำเร็จขององค์กร
 - มหาวิทยาลัยสามารถนำรายงานผลการดำเนินงานตามแผนยุทธศาสตร์ไปใช้ในการทบทวนและปรับปรุงการดำเนินงานในปีถัดไป และรายงานต่อหน่วยงานต่างๆ ที่เกี่ยวข้อง
 - มหาวิทยาลัยมีแผนปฏิบัติการประจำปีเพื่อนำไปสู่การปฏิบัติ ทำให้การดำเนินงานบรรลุผลตามเป้าหมายยุทธศาสตร์ที่กำหนดไว้</t>
  </si>
  <si>
    <t xml:space="preserve"> - บุคลากรมหาวิทยาลัยราชภัฏเชียงรายได้รับการประเมินผลการปฏิบัติราชการตามระยะเวลาที่กำหนด
- บุคลากรกองบริหารงานบุคคลได้ร่วมกันหาแนวทางการพัฒนาและปรับปรุงการปฏิบัติงานของกองบริหารงานบุคคลให้เกิดประสิทธิภาพ
- เผยแพร่ความรู้ความเข้าใจเกี่ยวกับกฏ ระเบียบ ข้อบังคับของมหาวิทยาลัยให้กับบุคลากร
- ปรับปรุงกฎ ระเบียบ ข้อบังคับของมหาวิทยาลัยให้มีความเหมาะสมและสอดคล้องกับปัจจุบัน
- เผยแพร่กฏ ระเบียบ ข้อบังคับต่าง ๆ ของมหาวิทยาลัยผ่านสื่อต่าง ๆ เพื่อให้เข้าถึงกับบุคลากรในทุกด้าน</t>
  </si>
  <si>
    <t xml:space="preserve"> - ผลการประเมินการปฏิบัติราชการของบุคลากรมหาวิทยาลัยราชภัฏเชียงรายมีความถูกต้องและเป็นธรรม
 - การดำเนินงานของบุคลากรกองบริหารงานบุคคลได้รับการพัฒนา ปรับปรุง ให้ทันต่อความต้องการของบุคลากรในทุกด้าน
- บุคลากรมหาวิทยาลัยราชภัฏเชียงรายมีความรู้ความเข้าใจเกี่ยวกับกฏ ระเบียบ ข้อบังคับมากขึ้น
- มหาวิทยาลัยได้รับการปรับปรุง กฎ ระเบียบ ข้อบังคับให้มีความเหมาะสมและสอดคล้อง กับปัจจุบัน 
 - บุคลากรมหาวิทยาลัยมีความรู้ในกฏ ระเบียบข้อบังคับของมหาวิทยาลัยราชภัฏเชียงราย และสามารถนำไปใช้ในการปฏิบัติงานได้อย่างถูกต้อง</t>
  </si>
  <si>
    <t xml:space="preserve"> - การดำเนินงานของสภาคณาจารย์และข้าราชการ เป็นไปตามกระบวนการ ขั้นตอน
- คณะกรรมการได้แลกเปลี่ยนความคิดเห็นและข้อเสนอแนะเพื่อการดำเนินงานของสภาคณาจารย์และข้าราชการ
- คณะกรรมการได้ร่วมกิจกรรมเกี่ยวกับการทำนุบำรุงศิลปวัฒนธรรมของมหาวิทยาลัยราชภัฏเชียงราย
- มีการเผยแพร่ข้อมูลข่าวสารต่าง ๆ ให้แก่บุคลากรภายในมหาวิทยาลัย</t>
  </si>
  <si>
    <t xml:space="preserve"> - การดำเนินงานของสภาคณาจารย์และข้าราชการ เป็นไปอย่างมีประสิทธิภาพและบรรลุวัตถุประสงค์
- ได้รับข้อเสนอแนะและข้อคิดเห็นของคณะกรรมการ เพื่อการดำเนินงานของสภาคณาจารย์และข้าราชการ
- ได้ร่วมสืบสาน และอนุรักษ์ ศิลปวัฒนธรรมของมหาวิทยาลัยราชภัฏเชียงราย
- บุคลากรภายในมหาวิทยาลัยได้รับข้อมูลข่าวสารต่าง ๆ ที่เป็นประโยชน์จากสภาคณาจารย์และข้าราชการ</t>
  </si>
  <si>
    <t xml:space="preserve"> - การจัดประชุมของคณะกรรมการตาม พ.ร.บ. มหาวิทยาลัยราชภัฏ และคณะกรรมการตามคำสั่งแต่งตั้งของสภามหาวิทยาลัยเป็นไปอย่างมีประสิทธิภาพ
- หน่วยงานได้รับการตรวจประเมินคุณภาพการศึกษาภายในระดับคณะและระดับสถาบัน
 -การดำเนินงานติดตาม ตรวจสอบและประเมินผลงานของมหาวิทยาลัยเป็นไปตามกระบวนการ ขั้นตอน 
 -มีเอกสารรายงานประจำปี 2566 มหาวิทยาลัยราชภัฏเชียงราย เผยแพร่แก่หน่วยงานภายในและภายนอก จำนวน 500 เล่ม/ปี 
- นักศึกษาและบุคลากรของมหาวิทยาลัยมีจิตสำนึกและเห็นคุณค่าของศิลปวัฒนธรรมของท้องถิ่นและของชาติ</t>
  </si>
  <si>
    <t xml:space="preserve"> - การดำเนินงานประชุมของคณะกรรมการตาม พ.ร.บ. มหาวิทยาลัยราชภัฏ และคณะกรรมการตามคำสั่งแต่งตั้งของสภามหาวิทยาลัย และบรรลุตามเป้าหมายที่วางไว้
- การดำเนินงานเป็นไปตามเกณฑ์มาตรฐานคุณภาพระดับอุดมศึกษา
 - การดำเนินงานติดตาม ตรวจสอบและประเมินผลงานของมหาวิทยาลัย เป็นไปด้วยความเรียบร้อย มีประสิทธิภาพและประสิทธิผล
 - หน่วยงานภายในและภายนอก ได้รับทราบผลการดำเนินงานในรอบปีของมหาวิทยาลัยราชภัฏเชียงราย และนำข้อมูลไปใช้ประโยชน์ในประเด็นที่มีความสนใจ 
 - ศิลปวัฒนธรรมของท้องถิ่นและของชาติได้รับการอนุรักษ์ ส่งเสริม สืบสาน ให้คงอยู่และสืบไป</t>
  </si>
  <si>
    <t xml:space="preserve"> - นักศึกษามีคุณลักษณะบัณฑิตที่พึงประสงค์ และมีทักษะบัณฑิตแห่งศตวรรษที่ 21 เป็นไปตามอัตลักษณ์ของหน่วยงานและมหาวิทยาลัย
</t>
  </si>
  <si>
    <t xml:space="preserve"> - อาจารย์ที่ปรึกาสามารถถ่ายทอดความรู้และทักษะด้านวิศวกรสังคมให้กับนักศึกษา
- นักศึกษาเป็นวิศวกรสังคมที่สามารถปรับตัวต่อการเปลี่ยนแปลง และรับผิดชอบต่อสังคม </t>
  </si>
  <si>
    <t xml:space="preserve"> - มีทรัพยากรสารสนเทศหลากหลายรูปแบบที่สนับสนุนการเรียนการสอน การค้นคว้าวิจัย และตอบสนองความต้องการของผู้ใช้บริการ
-  มีกิจกรรมส่งเสริมการใช้บริการทรัพยากรการเรียนรู้หลากหลายรูปแบบที่สามารถเข้าถึงผู้ใช้บริการได้มากขึ้น
-  มีกิจกรรมส่งเสริมการเรียนรู้ด้วยตนเองตลอดชีวิต</t>
  </si>
  <si>
    <t xml:space="preserve"> - ทรัพยากรสารสนเทศที่มีคุณภาพ สามารถสนับสนุนการเรียนการสอน การศึกษาค้นคว้าวิจัยของนักศึกษา   บุคลากรมหาวิทยาลัย และบุคคลภายนอก
-  นักศึกษามหาวิทยาลัยราชภัฏเชียงรายมีนิสัยรักการอ่านและทักษะการเรียนรู้ด้วยตนเองเพิ่มมากขึ้น
-  นักศึกษามหาวิทยาลัยราชภัฏเชียงรายมีทักษะ ความรู้ ที่สามารถนำไปประยุกต์ใช้ในการเรียนรู้ด้วยตนเองตลอดชีวิตและสามารถถ่ายทอดให้กับบุคคลอื่นได้อย่างมีประสิทธิภาพ</t>
  </si>
  <si>
    <t xml:space="preserve"> - เจ้าหน้าที่และแกนนำชมรมทูบีนัมเบอร์วันได้รับการพัฒนาด้าน EQ
-  บุคลากร และนักศึกษา มีทักษะพื้นฐานในการให้คำปรึกษาและสามารถแนะแนวทางในการแก้ไขปัญหา</t>
  </si>
  <si>
    <t xml:space="preserve"> - มหาวิทยาลัยมีกระบวนการให้คำปรึกษาที่มีประสิทธิภาพ
- เป็นการสร้างชื่อเสียงให้กับมหาวิทยาลัยในการรณรงค์และต่อต้านยาเสพติด</t>
  </si>
  <si>
    <t xml:space="preserve"> - หลักสูตรคลังหน่วยกิตเพื่อการเรียนรู้ตลอดชีวิตสำหรับคนทุกช่วงวัยมีคุณภาพ มาตรฐาน และเป็นที่ยอมรับจากชุมชนท้องถิ่น 
- บุคลากรและประชาชนในชุมชนท้องถิ่นได้รับการพัฒนาทักษะตามความต้องการและสอดคล้องกับทักษะที่จำเป็นในการทำงานและความต้องการของตลาดแรงงาน 
- มีการส่งเสริมและพัฒนางานเซรามิกทั้งด้านการเผยแพร่ให้ความรู้และด้านการพัฒนาผลิตภัณฑ์ให้มีอัตลักษณ์และเป็นเอกลักษณ์ของมหาวิทยาลัย</t>
  </si>
  <si>
    <t xml:space="preserve"> - มีหลักสูตรคลังหน่วยกิตที่สามารถรองรับผู้เรียนทุกช่วงวัย โดยไม่กำหนดอายุ เชื่อมโยงทั้งการศึกษาในระบบ การศึกษานอกระบบและการศึกษาตามอัธยาศัย อันจะส่งผลเพิ่มพูนความรู้ ทักษะ สมรรถนะและเจตคติ ที่จะเป็นประโยชน์ในการพัฒนาทรัพยากรบุคคลของประเทศ
- บุคลากรและประชาชนในท้องถิ่นมีทักษะตามความต้องการและสอดคล้องกับทักษะที่จำเป็นในการทำงาน และความต้องการของตลาดแรงงาน
- มหาวิทยาลัยมีแหล่งฝึกทักษะด้านเซรามิกและเป็นแหล่งสร้างผลิตภัณฑ์อันเป็นเอกลักษณ์ของมหาวิทยาลัย</t>
  </si>
  <si>
    <t xml:space="preserve"> - มีข้อสอบทางด้านเทคโนโลยีสารสนเทศ สำหรับนักศึกษาแรกเข้าและบัณฑิตของมหาวิทยาลัยราชภัฏเชียงราย มีมาตฐานและตรงกับเทคโนโลยีในปัจจุบัน 
- มีการพัฒนาข้อสอบทางด้านเทคโนโลยีสารสนเทศฯ อย่างต่อเนื่อง 
- นักศึกษามหาวิทยาลัยราชภัฏเชียงรายผ่านเกณฑ์มาตรฐานด้านเทคโนโลยีสารสนเทศฯ ตามที่มหาวิทยาลัยกำหนดไว้</t>
  </si>
  <si>
    <t xml:space="preserve"> - นักศึกษาสามารถมีความรู้ด้านเทคโนโลยีสารสนเทศฯ ที่ตรงกับเทคโนโลยีในปัจจุบัน
- นักศึกษาเกิดทักษะทางด้านเทคโนโลยีสารสนเทศฯจากการพัฒนาข้อสอบทางด้านเทคโนโลยีสารสนเทศฯของมหาวิทยาลัย
- นักศึกษาสามารถนำไปประยุกต์ใช้กับการเรียนการสอนและการทำงานในอนาคตได้</t>
  </si>
  <si>
    <t xml:space="preserve"> -มีการจัดกิจกรรมส่งเสริมการเรียนรู้ด้วยตนเองตลอดชีวิต
- มีการจัดกิจกรรมสร้างเครือข่ายความร่วมมือกับชุมชน</t>
  </si>
  <si>
    <t xml:space="preserve"> - มหาวิทยาลัยรได้เผยแพร่องค์ความรู้และเกิดการแลกเปลี่ยนเรียนรู้ซึ่งกันและกันให้แก่คนในชุมชน เพื่อเป็นการต่อยอดความคิด ความรู้ ส่งเสริมให้เป็นผู้ที่รักการเรียนรู้ และมีความใฝ่รู้อยู่เสมอ </t>
  </si>
  <si>
    <t xml:space="preserve">  - มีการจัดกิจกรรมส่งเสริมการใช้บริการทรัพยากรการเรียนรู้หลากหลายรูปแบบที่สามารถเข้าถึงผู้ใช้บริการได้มากขึ้น 
 มีการจัดกิจกรรมส่งเสริมการเรียนรู้ด้วยตนเองตลอดชีวิต 
 </t>
  </si>
  <si>
    <t xml:space="preserve">  - มหาวิทยาลัยเป็นแหล่งสารสนเทศที่สามารถสนับสนุนและสร้างเสริมให้เป็นผู้มีคุณลักษณะในศตวรรษที่ 21 และส่งเสริมให้เกิดการเรียนรู้ด้วยตนเองตลอดชีวิต โดยการศึกษาองค์ความรู้จากแหล่งทรัพยากรสารสนเทศหลากหลายรูปแบบที่มีให้บริการ รวมถึงองค์ความรู้ที่มีอยู่ในแหล่งสารสนเทศอื่นๆ ทั้งแหล่งสารสนเทศสถาบัน บุคคล สถานที่ ฯลฯ ซึ่งจะเป็นการต่อยอดความคิด ความรู้ ให้เป็นผู้ที่รู้คิด รู้กว้าง สามารถคิดวิเคราะห์ สังเคราะห์ รู้เท่าทันสถานการณ์ และมีความใฝ่รู้อยู่เสมอ</t>
  </si>
  <si>
    <t xml:space="preserve"> - นักศึกษาที่เข้าร่วมหลักสูตร CWIE เป็นพลเมืองดีของชาติ มีหลักคิด ที่ถูกต้อง มีทักษะจำเป็นในศตวรรษที่ 21 มีสัมมาชีพตามความถนัดของตนเอง สู่การเป็นคนไทยที่มีทักษะสูง 
-  นักศึกษาและมหาวิทยาลัยวิทยาลัยได้รับการพัฒนาหลักสูตรและการมีส่วนร่วมจากเครือข่ายความร่วมมือการผลิตบัณฑิต CWIE ระหว่างมหาวิทยาลัยและสถานประกอบการ/องค์กรผู้ใช้บัณฑิต (ส่วนราชการ รัฐวิสาหกิจ องค์การมหาชน หน่วยงานภาคธุรกิจ ภาคอุตสาหกรรม ภาคการผลิต ภาคบริการ ชุมชน)</t>
  </si>
  <si>
    <t xml:space="preserve"> - มหาวิทยาลัยมีหลักสูตรร่วม หลักสูตรระยะสั้น และหลักสูตรสหวิยาการหรือพหุวิทยาการในระดับบัณฑิตศึกษา</t>
  </si>
  <si>
    <t xml:space="preserve"> - นักศึกษาและอาจารย์เข้าร่วมนำเสนอผลงานวิจัย จำนวน 20 คน
- จำนวนบทความวิจัยของนักศึกษาที่ได้รับการตีพิมพ์เผยแพร่ อย่างน้อย 8 บทความ</t>
  </si>
  <si>
    <t xml:space="preserve"> - เพื่อส่งเสริมศักยภาพด้านการพัฒนาองค์ความรู้และนวัตกรรมทางการศึกษาด้วยการทำวิจัยของอาจารย์ นักศึกษา และครูในสถานศึกษาขั้นพื้นฐาน</t>
  </si>
  <si>
    <t xml:space="preserve"> - ผู้ประกอบการได้รับองค์ความรู้เทคโนโลยีและนวัตกรรมที่นำไปพัฒนายกระดับคุณภาพชีวิต ชุมชน ท้องถิ่น
-  เงินทุน เงินบริจาคจากภาครัฐ และเอกชน เพื่อสนับสนุนการดำเนินงานการพัฒนาชุมชนและสังคมในพื้นที่เพิ่มขึ้น
- </t>
  </si>
  <si>
    <t xml:space="preserve"> - บุคลากรของมหาวิทยาลัยที่ได้รับการพัฒนาเป็นที่ปรึกษามืออาชีพ (Train the trainer) 
 - บุคลากรและประชาชนในชุมชนท้องถิ่นได้รับการพัฒนาทักษะที่จำเป็นในการทำงาน และความต้องการของตลาดแรงงาน
 -ระบบ และกลไกการพัฒนาทักษะ (Up-skill/ Re-skill/ New-skill) สำหรับบุคลากรวัยทำงาน และส่งเสริมการเรียนรู้ตลอดชีวิตมีประสิทธิภาพ
 - นักเรียนและประชาชน ในระบบการศึกษาหลักสูตรคลังหน่วยกิตมีจำนวนเพิ่มขึ้น</t>
  </si>
  <si>
    <t xml:space="preserve"> - สถานศึกษา องค์กร ประชาชน และชุมชนท้องถิ่นนำความรู้ ไปพัฒนาตนเอง สร้างงาน สร้างอาชีพ สร้างรายได้เพิ่มขึ้น
- หลักสูตรคลังหน่วยกิตสามารถรองรับผู้เรียนทุกช่วงวัย โดยไม่กำหนดอายุ เชื่อมโยงทั้งการศึกษาในระบบ การศึกษานอกระบบและการศึกษาตามอัธยาศัย อันจะส่งผลเพิ่มพูนความรู้ ทักษะ สมรรถนะและเจตคติ ที่จะเป็นประโยชน์ในการพัฒนาทรัพยากรบุคคลของประเทศ</t>
  </si>
  <si>
    <t xml:space="preserve"> - มีเครือข่ายความร่วมมือกับหน่วยงานภายนอกนในรูปแบบจตุรภาคี
-มหาวิทยาลัยราชภัฏเชียงราย ได้ดำเนินกิจกรรมด้านความร่วมมือทางวิชาการกับหน่วยงานภายนอก ทั้งในและต่างประเทศ
- สร้างเครือข่ายความร่วมมือทางวิชาการและวิชาชีพกับมหาวิทยาลัยทั่วประเทศ</t>
  </si>
  <si>
    <t xml:space="preserve"> - มีการสนับสนุนการดำเนินงานการพัฒนาชุมชนและสังคมในพื้นที่เพิ่มขึ้น
- มหาวิทยาลัยราชภัฏเชียงรายมีความสัมพันธ์อันดีและมีความร่วมมือทางวิชาการกับหน่วยงานภายนอกทั้งในประเทศและต่างประเทศอย่างต่อเนื่องและมีประสิทธิภาพ
- อาจารย์และนักศึกษามีผลงานวิจัยหรืองานสร้างสรรค์เผยแพร่ในที่ประชุมวิชาการในระดับชาติ</t>
  </si>
  <si>
    <t xml:space="preserve"> - นักศึกษา เยาวชน และประชาชน ที่เข้ามาศึกษาเรียนรู้หลักการศาสตร์ของพระราชา จำนวนไม่น้อยกว่า 50 คน
- มีกิจกรรมทางวิชาการหรือทำนุบำรุงศิลปวัฒนธรรมที่เกี่ยวข้องกับศาสตร์พระราชา 1 กิจกรรม</t>
  </si>
  <si>
    <t xml:space="preserve"> - นักศึกษา เยาวชน และประชาชนมีความเข้าใจในศาสตร์ของพระราชาและสามารถนำไปประยุทต์ใช้ในการดำเนินชีวิต
- เกิดการขยายผลการประยุกต์ใช้ศาสตร์พระราชาในการพัฒนาท้องถิ่น</t>
  </si>
  <si>
    <t xml:space="preserve"> - ทุนทางวัฒนธรรมภูมิปัญญาท้องถิ่นของชุมชนได้รับการพัฒนาและยกระดับมากขึ้น
- สำนักศิลปะและวัฒนธรรมได้ดำเนินกิจกรรมสร้างสรรค์ในการอนุรักษ์ ส่งเสริมและเผยแพร่ศิลปวัฒนธรรมของท้องถิ่นและของชาติ</t>
  </si>
  <si>
    <t xml:space="preserve"> - นักศึกษา เยาวชน นักวิชาการ และประชาชนทั่วไป มีความสนใจและตระหนักถึงความสําคัญและร่วมกันแสดงความจงรักภักดี</t>
  </si>
  <si>
    <t>เพิ่ม Soft Power</t>
  </si>
  <si>
    <t>โครงการ</t>
  </si>
  <si>
    <t>(   ) ดำเนินการเสร็จสิ้น 
 ( / ) อยู่ระหว่างการดำเนินการ
 (   ) ยังไม่ได้ดำเนินการ</t>
  </si>
  <si>
    <t>( / ) ดำเนินการเสร็จสิ้น 
 (   ) อยู่ระหว่างการดำเนินการ
 (   ) ยังไม่ได้ดำเนินการ</t>
  </si>
  <si>
    <t xml:space="preserve">
100%</t>
  </si>
  <si>
    <t>(   ) ดำเนินการเสร็จสิ้น 
 (   ) อยู่ระหว่างการดำเนินการ
 ( / ) ยังไม่ได้ดำเนินการ</t>
  </si>
  <si>
    <t xml:space="preserve">
100%</t>
  </si>
  <si>
    <t xml:space="preserve">
100%</t>
  </si>
  <si>
    <t>ผลการใช้จ่ายงบประมาณ (6 เดือน )
ณ 31 มีนาคม 2567</t>
  </si>
  <si>
    <t>ผลการดำเนินงานโครงการ</t>
  </si>
  <si>
    <t>ผลการดำเนินงานตามแผนปฏิบัติการและงบประมาณรายจ่าย รอบระยะเวลา 6 เดือน (1 ตุลาคม 2567 - 31 มีนาคม 2568)</t>
  </si>
  <si>
    <t>ผลผลิต
(Output)</t>
  </si>
  <si>
    <t>ดำเนินงานตามภารกิจพื้นฐานด้านการจัดการเรียนการสอนโรงเรียนสาธิต แผนกประถม</t>
  </si>
  <si>
    <t>ดำเนินงานตามภารกิจพื้นฐานด้านการจัดการเรียนการสอนโรงเรียนสาธิต แผนกมัธยม</t>
  </si>
  <si>
    <t>ดำเนินงานตามภารกิจพื้นฐานด้านการจัดการศึกษานักศึกษาต่างชาติ</t>
  </si>
  <si>
    <t xml:space="preserve"> - นักศึกษาได้รับการพัฒนาและสริมสร้างทักษะด้านภาษาอังกฤษตามมาตรฐาน CEFR
- มหาวิทยาลัยมีสื่อการเรียนการสอนภาษาอังกฤษในรูปแบบที่หลากหลาย</t>
  </si>
  <si>
    <t xml:space="preserve"> - นักศึกษามีทักษะและสมรรถนะด้านภาษาอังกฤษในศตวรรษที่ 21 ตามเกณฑ์มาตรฐานสากล</t>
  </si>
  <si>
    <t xml:space="preserve"> - อาจารย์ที่ปรึกษามีทักษะในการให้คำปรึกษาที่ถูกต้องและเหมาะสมกับนักศึกษา</t>
  </si>
  <si>
    <t xml:space="preserve"> - นักศึกษาที่ได้รับคำปรึกษาสามารถดำเนินชีวิตประจำวันทั้งในด้านการเรียน และการใช้ชีวิตที่ถูกต้องและเหมาะสม</t>
  </si>
  <si>
    <t xml:space="preserve"> - รุ่นน้อง หรือศิษย์ปัจจุบัน ของคณะวิทยาการจัดการ มหาวิทยาลัยราชภัฏเชียงราย เข้าถึงและเกิดการ เรียนรู้ และภูมิใจในรุ่นพี่ และเกิดเป็นแรงบันดาลใจที่ดีในการศึกษาเล่าเรียน 
- เกิดเครือข่ายรุ่นพี่ หรือศิษย์เก่า ในการสื่อสารเรื่องราวและอัพเดทธุรกิจ รวมถึงภารกิจ หน้าที่ ที่ตนกำลัง ดำเนินอยู่ในสังคม เพื่อเป็นฐานข้อมูล รวมถึงช่องทางในการติดตาม ติดต่อ และเข้าถึงกันอย่างมีประสิทธิภาพ</t>
  </si>
  <si>
    <t>พัฒนาห้องสมุดเพื่อการเรียนรู้ที่ยั่งยืน (Green Library)</t>
  </si>
  <si>
    <t>พัฒนาศักยภาพบุคลากรคณะครุศาสตร์ให้มีความเชี่ยวชาญในวิชาชีพ</t>
  </si>
  <si>
    <t>สังเคราะห์องค์ความรู้และรูปแบบความสำเร็จด้านเศรษฐกิจพอเพียงในพื้นที่</t>
  </si>
  <si>
    <t xml:space="preserve"> - องค์กรได้รับการพัฒนาองค์ความรู้และนวัตกรรมใหม่สำหรับไปใช้จัดการเรียนการสอนและการฝึกประสบการณ์วิชาชีพแก่นักศึกษาและบัณฑิตแพทย์แผนไทย
- ผลงานวิจัยหรืองานสร้างสรรค์ได้มีการเผยแพร่และนำไปใช้ประโยชน์ทั้งเชิงวิชาการและการแข่งขันของประเทศอย่างกว้างขวาง
- ชุมชนได้รับการพัฒนาและสามารถพึ่งพาตนเองด้วยภูมิปัญญาการดูแลรักษาสุขภาพด้วยการแพทย์แผนไทย</t>
  </si>
  <si>
    <t xml:space="preserve"> - วารสารบัณฑิตศึกษาอยู่ในระบบศูนย์ดัชนีการอ้างอิงวารสารไทย (TCI)
- มีเครือข่ายความร่วมมือจากหน่วยงานภายนอกการตีพิมพ์และเผยแพร่วิทยานิพนธ์/การศึกษาอิสระ ของนักศึกษา
 - นักศึกษาระดับบัณฑิตศึกษาเข้าถึงแหล่งทุนวิจัยจากหน่วยงานภายนอก</t>
  </si>
  <si>
    <t>ศูนย์การเรียนรู้ด้านศิลปวัฒนธรรมของท้องถิ่น และของชาติ</t>
  </si>
  <si>
    <t>บริการวิชาการแก่ท้องถิ่นด้านการดำเนินงานพัฒนาเศรษฐกิจ และสิ่งแวดล้อม เพื่อการพัฒนาอย่างยั่งยืน</t>
  </si>
  <si>
    <t>พัฒนาเครือข่ายความร่วมมือด้านศิลปะและวัฒนธรรมในระดับท้องถิ่น ระดับชาติ และนานาชาติ</t>
  </si>
  <si>
    <t xml:space="preserve"> - คณะกรรมการรับทราบความคิดเห็นของบุคลากร เพื่อนำมาพิจารณาและนำเสนอมหาวิทยาลัยต่อไป</t>
  </si>
  <si>
    <t xml:space="preserve"> - ผลการประเมินคุณภาพการศึกษาได้มาตรฐานสากลระดับคณะ
</t>
  </si>
  <si>
    <t>ปรับระบบการประกันคุณภาพการศึกษาภายในระดับหลักสูตร (AUN-QA)/ ระดับคณะ (EdPEx)</t>
  </si>
  <si>
    <t xml:space="preserve"> - วิทยาลัยการแพทย์พื้นบ้านและการแพทย์ทางเลือก มีความพร้อมในการใช้ระบบการประกันคุณภาพการศึกษาภายในระดับหลักสูตร (AUN-QA) และระดับคณะ (EdPEx) สำหรับการดำเนินงานตามเกณฑ์มาตรฐานคุณภาพระดับอุดมศึกษา
</t>
  </si>
  <si>
    <t>พัฒนาระบบและกลไกการประเมินผลโครงการตามแผนปฏิบัติการประจำปี</t>
  </si>
  <si>
    <t>ต.ค. 68 - ก.ย. 69</t>
  </si>
  <si>
    <t xml:space="preserve"> -   บุคลากรภายในหน่วยงานได้รับการพัฒนาความรู้ ความเข้าใจเกี่ยวกับระเบียบการเบิกจ่าย การจัดซื้อจัดจ้าง และการจัดทำบัญชี</t>
  </si>
  <si>
    <t xml:space="preserve"> - หน่วยงานหรือบุคลากรที่เกี่ยวข้องสามารถเข้าถึงและเข้าใจข้อมูลทางการเงิน</t>
  </si>
  <si>
    <t>ม.ค. - มี.ค. 69</t>
  </si>
  <si>
    <t xml:space="preserve"> - การดำเนินงานของหน่วยงานเป็นไปตามแผนปฏิบัติการประจำปีที่กำหนดไว้
 -  การดำเนินงานตามภารกิจของมหาวิทยาลัยสามารถบรรลุตามวิสัยทัศน์ ภารกิจ และเป้าหมายหลักความสำเร็จขององค์กร
- </t>
  </si>
  <si>
    <t xml:space="preserve"> - บุคลากรเข้าร่วมกิจกรรม และแลกเปลี่ยนเรียนรู้ระหว่างสโมสรบุคลากรและบุคลากรมหาวิทยาลัยราชภัฏเชียงราย</t>
  </si>
  <si>
    <t xml:space="preserve"> - เกิดความสัมพันธภาพที่ดีในการทำกิจกรรมเชิงสร้างสรรค์ร่วมกันระหว่างสโมสรบุคลากรและบุคลากรมหาวิทยาลัยราชภัฏเชียงราย</t>
  </si>
  <si>
    <t>ต.ค. - ธ.ค. 68</t>
  </si>
  <si>
    <t>ดำเนินงานตามภารกิจพื้นฐานของหน่วยตรวจสอบภายใน</t>
  </si>
  <si>
    <t xml:space="preserve"> - บุคลากรหน่วยตรวจสอบภายในมีความเข้าใจในกระบวนงานตรวจสอบภายในให้เป็นไปตามมาตรฐานการตรวจสอบภายในสำหรับหน่วยงานของรัฐ
- หน่วยงานที่มีเงินรายได้ได้รับทราบข้อตรวจพบและข้อเสนอแนะจากการตรวจสอบเงินรายได้ปีที่ผ่านมา
- หน่วยงานภายในที่เข้าร่วมประชุมได้รับทราบแนวทางการตรวจสอบตามแผนการตรวจสอบประจำปีงบประมาณ พ.ศ. 2569 และสรุปผลการตรวจสอบปีที่ผ่านมา</t>
  </si>
  <si>
    <t xml:space="preserve"> - หน่วยงานภายในที่เข้าร่วมประชุมมีความพร้อมสำหรับรองรับการตรวจสอบภายในและนำข้อตรวจพบไปปรับปรุงแก้ไขการปฏิบัติงานให้เป็นไปอย่างมีประสิทธิภาพ
 - หน่วยงานภายในที่มีเงินรายได้ตระหนักถึงความเสี่ยงจากการปฏิบัติงาน และข้อเสนอแนะในการนำไปปรับปรุงแก้ไขการปฏิบัติงานด้านเงินรายได้ให้เป็นไปตามประกาศหรือระเบียบที่เกี่ขวข้อง</t>
  </si>
  <si>
    <t>ดำเนินงานตามภารกิจพื้นฐานของหอปรัชญารัชกาลที่ 9</t>
  </si>
  <si>
    <t xml:space="preserve"> - แผนยุทธศาสตร์ของหอปรัชญารัชกาลที่ ๙ ที่ได้รับการปรับปรุงให้สอดคล้องกับบริบทปัจจุบัน</t>
  </si>
  <si>
    <t xml:space="preserve"> - หอปรัชญารัชกาลที่ ๙ มีทิศทางการดำเนินงานที่ชัดเจน มีประสิทธิภาพ และทันสมัย สอดคล้องกับศาสตร์พระราชาในบริบทใหม่</t>
  </si>
  <si>
    <t xml:space="preserve"> - โรงเรียนสาธิตมหาวิทยาลัยราชภัฏเชียงรายจัดบริการสิ่งสนับสนุนการเรียนรู้แก่นักเรียนที่หลากหลาย เพียงพอ และเหมาะสมต่อการจัดการเรียนการสอน
 - นักเรียนโรงเรียนสาธิตมหาวิทยาลัยราชภัฏเชียงรายได้รับการพัฒนาอย่างเหมาะสมและครบถ้วนตามวัยตามเกณฑ์มาตรฐานการศึกษาขั้นพื้นฐานทั้งในด้านวิชาการ ทักษะด้านภาษา คิดคำนวณ การใช้เหตุผล มีคุณธรรม และจริยธรรม สอดคล้องกับอัตลักษณ์นักเรียน</t>
  </si>
  <si>
    <t xml:space="preserve"> - นักเรียนโรงเรียนสาธิตมหาวิทยาลัยราชภัฏเชียงรายสามารถประยุกต์ใช้ความรู้เพื่อการดำรงชีวิตในสังคมได้อย่างมีความสุขทั้งทางร่างกายและจิตใจ และต่อยอดในระดับที่สูงขึ้นได้</t>
  </si>
  <si>
    <t xml:space="preserve"> - นักศึกษาต่างชาติได้รับการส่งเสริมทักษะการเรียนรู้แบบบูรณาการ วัฒนธรรมและการใช้ชีวิต
 - ศูนย์การจัดการศึกษานักศึกษาต่างชาติ มหาวิทยาลัยราชภัฏเชียงรายมีหลักสูตรการจัดการเรียนการสอนสำหรับนักศึกษาต่างชาติ</t>
  </si>
  <si>
    <t xml:space="preserve"> - ศูนย์การจัดการศึกษานักศึกษาต่างชาติ มหาวิทยาลัยราชภัฏเชียงรายจัดการศึกษาที่มีคุณภาพ และจัดบริการสิ่งสนับสนุนการเรียนรู้สำหรับนักศึกษาต่างชาติอย่างเพียงพอ และเหมาะสม</t>
  </si>
  <si>
    <t xml:space="preserve"> - ประชาชนในพื้นที่เป้าหมายได้รับการพัฒนาคุณภาพชีวิตที่ดีขึ้นอย่างต่อเนื่อง สามารถนำองค์ความรู้ไปใช้ประโยชน์ได้อย่างเป็นรูปธรรม และสร้างความเข้มแข็งให้กับชุมชนและสังคมในพื้นที่อย่างยั่งยืน             </t>
  </si>
  <si>
    <t xml:space="preserve"> - นักศึกษาได้รับการพัฒนาอย่างเหมาะสมและครบถ้วนทั้งในด้านสติปัญญา สังคม อารมณ์ ร่างกาย และคุณธรรมจริยธรรม สอดคล้องกับคุณลักษณะบัณฑิตที่พึงประสงค์ สอดคล้องกับคุณลักษณะบัณฑิตที่พึงประสงค์</t>
  </si>
  <si>
    <t xml:space="preserve"> - นักศึกษามีคุณลักษณะบัณฑิตที่พึงประสงค์ตามกรอบมาตรฐานคุณวุฒิระดับอุดมศึกษาแห่งชาติ และคุณลักษณะของคนไทย ตามผลลัพธ์ที่พึงประสงค์ของการศึกษาระดับอุดมศึกษา</t>
  </si>
  <si>
    <t>ดำเนินงานตามภารกิจพื้นฐานด้านการส่งเสริมวิชาการและงานทะเบียน</t>
  </si>
  <si>
    <t xml:space="preserve"> - มีการจัดอบรม สัมมนาเพื่อพัฒนาศักยภาพด้านวิชาการให้แก่บุคลากรทางการศึกษา และพัฒนาศักยภาพอาจารย์ที่ปรึกษาอย่างต่อเนื่อง</t>
  </si>
  <si>
    <t xml:space="preserve"> - บุคลากรมีความรู้ ความเข้าใจ และทักษะในการดำเนินงานวิชาการเพิ่มขึ้นอย่างชัดเจน และประสิทธิภาพของอาจารย์ที่ปรึกษาในการให้คำปรึกษาเพิ่มสูงขึ้น</t>
  </si>
  <si>
    <t>ต.ค. 68 - มี.ค. 69</t>
  </si>
  <si>
    <t xml:space="preserve"> - ได้มีการเผยแพร่ข้อมูลข่าวสารให้บุคลากรให้รับทราบ
- คณะกรรมการได้มีการประชุมแลกเปลี่ยนความคิดเห็นและข้อเสนอแนะเพื่อการดำเนินงานของสภาคณาจารย์และข้าราชการ
- คณะกรรมการได้ร่วมกิจกรรมเกี่ยวกับการทำนุบำรุงศิลปวัฒนธรรมของมหาวิทยาลัยราชภัฏเชียงราย
</t>
  </si>
  <si>
    <t xml:space="preserve"> - นำข้อเสนอแนะและข้อคิดเห็นที่ได้จากการแลกเปลี่ยนมาวิเคราะห์และสรุปผล นำเสนอข้อมูลเพื่อการพัฒนามหาวิทยาลัยราชภัฏเชียงราย
</t>
  </si>
  <si>
    <t xml:space="preserve"> - การจัดประชุมของคณะกรรมการตาม พ.ร.บ. มหาวิทยาลัยราชภัฏ และคณะกรรมการตามคำสั่งแต่งตั้งของสภามหาวิทยาลัยเป็นไปอย่างมีประสิทธิภาพ
- การดำเนินงานติดตาม ตรวจสอบและประเมินผลงานของมหาวิทยาลัยเป็นไปตามกระบวนการ ขั้นตอน</t>
  </si>
  <si>
    <t xml:space="preserve"> - การดำเนินงานเป็นไปตามเกณฑ์มาตรฐานคุณภาพระดับอุดมศึกษา
 - หน่วยงานภายในและภายนอก ได้รับทราบผลการดำเนินงานในรอบปีของมหาวิทยาลัยราชภัฏเชียงราย และนำข้อมูลไปใช้ประโยชน์ในประเด็นที่มีความสนใจ</t>
  </si>
  <si>
    <t>โรงเรียนต้นแบบเชิงพื้นที่การจัดการเรียนการสอนฐานสมรรถนะ PTRU Model โดยน้อมนำพระบรมราโชบายด้านการจัดการศึกษาเป็นฐาน</t>
  </si>
  <si>
    <t xml:space="preserve"> - โรงเรียนสาธิตมหาวิทยาลัยราชภัฏเชียงราย หรือโรงเรียนฝึกหัดครูที่เป็นเครือข่ายในพื้นที่บริการของมหาวิทยาลัยราชภัฏเชียงรายเข้าร่วมการพัฒนาการจัดการเรียนการสอนฐานสมรรถนะ PTRU model โดยน้อมนำพระบรมราโชบายด้านการศึกษาเป็นฐาน
 - ครูประจำการ ศิษย์เก่า ได้รับการพัฒนาด้านการอ่านคณิตศาสตร์และวิทยาศาสตร์ ตามกรอบ PISA โดยใช้การจัดการเรียนการสอนฐานสมรรถนะ PTRU model
 - ครูประจำการ ศิษย์เก่า นักศึกษาฝึกประสบการณ์วิชาชีพ ได้ re-skills/up-skills/new-skills การจัดการเรียนการสอนฐานสมรรถนะ PTRU model โดยน้อมนำพระบรมราโชบายด้านการศึกษาเป็นฐาน</t>
  </si>
  <si>
    <t xml:space="preserve"> - นักเรียนได้เข้าร่วมโครงการเสริมสร้างทักษะการเรียนรู้ มีคุณธรรม จริยธรรม มีความคิดสร้างสรรค์ และกล้าคิดกล้าแสดงออก</t>
  </si>
  <si>
    <t xml:space="preserve"> - นักเรียนมีความสามารถทางวิชาการและทักษะด้านภาษา คิดคำนวณ การใช้เหตุผล มีคุณธรรม จริยธรรม ในการเป็นพลเมืองของไทย ในโลกอนาคต</t>
  </si>
  <si>
    <t xml:space="preserve"> - คณะครุศาสตร์พัฒนาคุณภาพนักศึกษาครูให้มีมาตรฐานวิชาชีพและมีจิตวิญญาณความเป็นครูในศตวรรษที่ 21</t>
  </si>
  <si>
    <t xml:space="preserve"> - คณาจารย์/นักศึกษาเข้าร่วมนำเสนอผลงานวิจัยหรือผลงานวิชาการในที่ประชุมวิชาการระดับชาติ เพื่อเผยแพร่ผลงานและแลกเปลี่ยนองค์ความรู้
- ประชาสัมพันธ์และแสดงผลงานของนักศึกษา ศักยภาพของคณาจารย์ และความก้าวหน้าในการพัฒนาด้านการเรียนการสอนของคณะครุศาสตร์</t>
  </si>
  <si>
    <t>ผลิตครูที่ได้มาตรฐานวิชาชีพ มีสมรรถนะทางวิชาชีพและมีความพร้อมสำหรับครูในศตวรรษที่ 21</t>
  </si>
  <si>
    <t xml:space="preserve"> - นักศึกษาได้รับการพัฒนาและเสริมสร้างคุณลักษณะบัณฑิตที่พึงประสงค์ และมีทักษะบัณฑิตแห่งศตวรรษที่ 21 เป็นไปตามอัตลักษณ์ของหน่วยงาน และมหาวิทยาลัย
-  นักศึกษามหาวิทยาลัยราชภัฏเชียงรายได้รับการเสริมสร้างความรู้และทักษะเชิงสมรรถนะให้พร้อมรองรับการเปลี่ยนแปลงที่จะเกิดขึ้นในอนาคต (Skill for future) ภายใต้กรอบความรู้และทักษะเชิงสมรรถนะ 5 ด้าน
 - นักศึกษามหาวิทยาลัยราชภัฏเชียงรายมีความรู้และทักษะอาชีพให้พร้อมรองรับการเปลี่ยนแปลงที่จะเกิดขึ้นในอนาคตและเป็นนวัตกรมืออาชีพ (Hard Skill)</t>
  </si>
  <si>
    <t xml:space="preserve"> -  นักศึกษามหาวิทยาลัยราชภัฏเชียงรายมีคุณภาพ มีทักษะเชิงสมรรถนะ ทักษะอาชีพ และเป็นนวัตกรมืออาชีพ สามารถปรับตัวต่อการเปลี่ยนแปลงที่จะเกิดขึ้นในอนาคต
 - นักศึกษามีทักษะบัณฑิตแห่งศตวรรษที่ 21 เป็นไปตามอัตลักษณ์ของหน่วยงานและมหาวิทยาลัย และตรงตามความต้องการของตลาดแรงงาน</t>
  </si>
  <si>
    <t xml:space="preserve"> -  บุคลากรคณะครุศาสตร์ มหาวิทยาลัยราชภัฏเชียงรายได้รับการพัฒนาศักยภาพ ความรู้ และทักษะทางวิชาการและวิชาชีพอย่างต่อเนื่อง
</t>
  </si>
  <si>
    <t xml:space="preserve"> - บุคลากรคณะครุศาสตร์ มหาวิทยาลัยราชภัฏเชียงรายมีสมรรถนะ ความเชี่ยวชาญตามมาตรฐานวิชาชีพ และสามารถปฏิบัติงานอย่างมีประสิทธิภาพ</t>
  </si>
  <si>
    <t xml:space="preserve"> - ผลงานวิจัยหรืองานสร้างสรรค์ของมหาวิทยาลัยราชภัฏเชียงรายได้รับการตีพิมพ์เผยแพร่ในฐานข้อมูลที่ได้รับการยอมรับในระดับชาติและนานาชาติ</t>
  </si>
  <si>
    <t xml:space="preserve"> - มหาวิทยาลัยราชภัฏเชียงรายมีผลงานวิจัยหรืองานสร้างสรรค์ที่สามารถเผยแพร่และนำไปใช้ประโยชน์ทั้งเชิงวิชาการและการแข่งขันของประเทศเพิ่มขึ้นอย่างต่อเนื่อง</t>
  </si>
  <si>
    <t xml:space="preserve"> - ผลงานของนักศึกษาได้รับการตีพิมพ์เผยแพร่ทั้งในระดับชาติและระดับสากล</t>
  </si>
  <si>
    <t xml:space="preserve"> -  ถ่ายทอดองค์ความรู้เทคโนโลยีและนวัตกรรมสู่ผู้ประกอบการ/ชุมชน</t>
  </si>
  <si>
    <t>ม.ค. - มิ.ย. 69</t>
  </si>
  <si>
    <t xml:space="preserve"> - ผู้ประกอบการ/ชุมชน ได้รับการถ่ายทอดองค์ความรู้เทคโนโลยีและนวัตกรรมที่เป็นไปตามบริบทและความต้องการ</t>
  </si>
  <si>
    <t xml:space="preserve"> - ห้องปฎิบัติการวิจัยของวิทยาลัยการแพทย์ฯ มีความพร้อมและรองรับสนับสนุนการเรียนการสอน และกาารวิจัยด้านการแพทย์ไทยและสมุนไพรของบุคลากรได้อย่างมีประสิทธิภาพ</t>
  </si>
  <si>
    <t xml:space="preserve">  - นักศึกษาและบุคลากรของวิทยาลัยการแพทย์ฯ ดำเนินงานวิจัยและสร้างองค์ความรู้วิจัยด้านการแพทย์ไทยและสมุนไพรอย่างมีประสิทธิภาพ สามารถนำไปพัฒนาต่อยอดพัฒนาชุมชนต่อไปได้อย่างกว้างขวาง</t>
  </si>
  <si>
    <t>ต.ค. 68 - มิ.ย. 69</t>
  </si>
  <si>
    <t xml:space="preserve"> - ได้องค์ความรู้และนวัตกรรมใหม่ๆ ที่เกี่ยวกับการแพทย์เวชศาสตรไทยร่วมสมัย ที่ครอบคลุมทั้งด้านการผลิตวัตถุดิบสมุนไพร ยาไทย ผลิตภัณฑ์สุขภาพ คู่มือ ตำรา และรูปแบบการรักษาโรคด้วยกรรมวิธีการแพทย์แผนไทย
 - ผลงานวิจัยหรืองานสร้างสรรค์ได้รับการตีพิมพ์เผยแพร่ในฐานข้อมูลที่ได้รับการยอมรับในระดับชาติและนานาชาติ
 - ผลงานวิจัยหรืองานสร้างสรรค์ที่นำไปใช้ประโยชน์ในชุมชนให้สามารถพึ่งพาองค์ความรู้ด้านการแพทย์แผนไทยในการดูแลสุขภาพ</t>
  </si>
  <si>
    <t xml:space="preserve"> - กลุ่มคนเจนเนอเรชันใหม่มีความเข้าใจและตระหนักรู้ในหลักปรัชญาของเศรษฐกิจพอเพียงมากยิ่งขึ้น</t>
  </si>
  <si>
    <t>ม.ค. - ก.ย. 69</t>
  </si>
  <si>
    <t xml:space="preserve"> - ต้นแบบสื่อและกิจกรรม รูปแบบ สำหรับส่งเสริมความเข้าใจหลักปรัชญาเศรษฐกิจพอเพียงที่พัฒนาร่วมกับกลุ่มเยาวชนเป้าหมาย
- ผลการวิจัยเกี่ยวกับระดับการรับรู้และการประยุกต์ใช้หลักปรัชญาของเศรษฐกิจพอเพียงในกลุ่มคนเจนเนอเรชันใหม่</t>
  </si>
  <si>
    <t xml:space="preserve"> - บุคลากรคณะมนุษยศาสตร์และสังคมศาสตร์มหาวิทยาลัยราชภัฏเชียงรายได้รับการส่งเสริมความรู้ในการปฏิบัติงานอย่างมีความสุข</t>
  </si>
  <si>
    <t xml:space="preserve"> - คณะมนุษยศาสตร์และสังคมศาสตร์มหาวิทยาลัยราชภัฏเชียงรายเป็นองค์กรแห่งความสุข (Happy Faculty)</t>
  </si>
  <si>
    <t>เม.ย. - มิ.ย. 69</t>
  </si>
  <si>
    <t xml:space="preserve"> - สภาคณาจารย์และข้าราชการนำความคิดเห็นและข้อเสนอแนะไปใช้ในการพัฒนามหาวิทยาลัย
 - มหาวิทยาลัยราชภัฏเชียงรายเป็นองค์กรแห่งความสุข (Happy University)</t>
  </si>
  <si>
    <t xml:space="preserve"> - บริหารมีรายงานผลการประเมินประสิทธิภาพและประสิทธิผลการใช้จ่ายงบประมาณประจำปีงบประมาณเพื่อใช้ประกอบการตัดสินใจ</t>
  </si>
  <si>
    <t>ประกาศเกียรติคุณและมอบรางวัลให้แก่บุคลากรดีเด่นในด้าน ต่าง ๆ ของมหาวิทยาลัย</t>
  </si>
  <si>
    <t xml:space="preserve"> - บุคลากรได้รับการคัดเลือกเป็นบุคลากรดีเด่นในด้านต่างๆ</t>
  </si>
  <si>
    <t xml:space="preserve"> - บุคลากรมีแรงจูงใจในการปฏิบัติงานและพัฒนาตนเองเพิ่มขึ้น</t>
  </si>
  <si>
    <t>ปรับระบบการประกันคุณภาพการศึกษาภายในระดับคณะ และระดับมหาวิทยาลัย (EdPEx)</t>
  </si>
  <si>
    <t xml:space="preserve"> -  มีหน่วยงานเข้ารับการประเมินคุณภาพการศึกษาตามเกณฑ์ (EdPEx)</t>
  </si>
  <si>
    <t xml:space="preserve"> -  คณะมนุษยศาสตร์และสังคมศาสตร์มหาวิทยาลัยราชภัฏเชียงรายมีหลักสูตรที่ปรับระบบการประกันคุณภาพการศึกษาภายในเข้าสู่มาตรฐานสากล (AUN-QA)
</t>
  </si>
  <si>
    <t xml:space="preserve"> - การประกันคุณภาพการศึกษาภายในของคณะมนุษยศาสตร์และสังคมศาสตร์มหาวิทยาลัยราชภัฏเชียงรายเป็นไปตามมาตรฐานสากล  (AUN-QA)
</t>
  </si>
  <si>
    <t xml:space="preserve"> - บุคลากรวิทยาลัยการแพทย์พื้นบ้านและการแพทย์ทางเลือก มีความรู้ความเข้าใจระบบการประกันคุณภาพการศึกษาภายในระดับหลักสูตร (AUN-QA) และระดับคณะ (EdPEx)</t>
  </si>
  <si>
    <t xml:space="preserve"> - มีสื่อประชาสัมพันธ์ที่ทันสมัย น่าสนใจ เพื่อเผยแพร่ให้แก่บุคลากรภายในมหาวิทยาลัยได้อย่างมีประสิทธิภาพ</t>
  </si>
  <si>
    <t xml:space="preserve"> - บุคลากรภายในมหาวิทยาลัยได้รับข้อมูลข่าวสารการดำเนินงานของมหาวิทยาลัยอย่างทั่วถึง</t>
  </si>
  <si>
    <t>ม.ค.- มี.ค. 69</t>
  </si>
  <si>
    <t xml:space="preserve"> - มีคู่มือการใช้งานระบบ (e-office) ฉบับปรับปรุงรองรับการใช้งานระบบสารบรรณใหม่
 - ระบบสารบรรณอิเล็กทรอนิกส์ที่ได้รับการพัฒนาและปรับปรุงแล้วสามารถใช้งานได้จริง</t>
  </si>
  <si>
    <t xml:space="preserve"> - ผู้ใช้งานมีความพึงพอใจต่อระบบสารบรรณใหม่ ส่งผลให้ประสิทธิภาพในการดำเนินงานด้านสารบรรณของมหาวิทยาลัยดียิ่งขึ้น</t>
  </si>
  <si>
    <t>พัฒนาผู้ประเมินประกันคุณภาพการศึกษาภายในตามเกณฑ์ AUN-QA</t>
  </si>
  <si>
    <t xml:space="preserve"> - มีผู้ผ่านการอบรมและได้ขึ้นทะเบียนเป็นผู้ประเมินคุณภาพภายในระดับหลักสูตรตามเกณฑ์ AUN-QA</t>
  </si>
  <si>
    <t xml:space="preserve"> -  มีระบบหรือรูปแบบการประเมินผลโครงการตามแผนปฏิบัติการประจำปี</t>
  </si>
  <si>
    <t xml:space="preserve"> - มีรายงานผลการวิเคราะห์การดำเนินงานตามแผนปฏิบัติการและงบประมาณรายจ่ายประจำปีเสนอต่อผู้บริหาร เพื่อให้ผู้บริหารนำผลการประเมินที่ได้ไปใช้ประโยชน์ในการตัดสินใจและใช้ปรับเปลี่ยนกลยุทธ์ให้สอดรับกับสถานการณ์ที่เปลี่ยนแปลงไปได้อย่างรวดเร็วและแม่นยำ</t>
  </si>
  <si>
    <t>พัฒนาระบบการประเมินผลการปฏิบัติราชการของบุคลากร</t>
  </si>
  <si>
    <t xml:space="preserve"> - ผลการปฎิบัติราชการของบุคลากรมหาวิทยาลัยราชภัฏเชียงรายมีความถูกต้องและเป็นธรรม</t>
  </si>
  <si>
    <t xml:space="preserve"> -  การประชุมคณะกรรมการกลั่นกรองผลการประเมินการปฏิบัติราชการของบุคลากรในสังกัดหน่วยงานต่าง ๆ และคณะกรรมการบริหารงานบุคคลมหาวิทยาลัยราชภัฏเชียงราย ประจำปีงบประมาณ 2569</t>
  </si>
  <si>
    <t>ต.ค.68 - มิ.ย. 69</t>
  </si>
  <si>
    <t xml:space="preserve"> - บุคลากรมีส่วนร่วมในการมีการกำหนดและสนับสนุนการดำเนินงาน รวมทั้งมีพัฒนาการบริหารงานวิจัยของสถาบันวิจัยและพัฒนา</t>
  </si>
  <si>
    <t xml:space="preserve"> - สถาบันวิจัยและพัฒนามีการดำเนินงานที่บรรลุเป้าหมายที่วางไว้อย่างมีประสิทธิภาพและประสิทธิผล
- การบริหารจัดการงานวิจัยของมหาวิทยาลัยเป็นไปอย่างมีประสิทธิภาพ และเป็นไปตามหลักธรรมภิบาล</t>
  </si>
  <si>
    <t>ส่งเสริมและสนับสนุนให้บุคลากรของมหาวิทยาลัยมีความรู้ด้านกฎหมายที่เกี่ยวข้องกับการปฏิบัติงาน</t>
  </si>
  <si>
    <t xml:space="preserve"> - บุคลากรได้รับข้อมูลความรู้ดัานกฎหมายที่เกี่ยวข้องกับการปฏิบัติงาน</t>
  </si>
  <si>
    <t xml:space="preserve"> - บุคลากรสามารถนำความรู้ที่ได้รับไปปรับใช้ในการปฏิบัติงานจริงได้อย่างถูกต้อง</t>
  </si>
  <si>
    <t xml:space="preserve"> - การจัดอันดับตาม THE Impact Ranking ของมหาวิทยาลัยราชภัฏเชียงรายเพิ่มขึ้นจากปีที่ผ่านมา</t>
  </si>
  <si>
    <t xml:space="preserve"> - มหาวิทยาลัยราชภัฏเชียงรายมีภาพลักษณ์และความน่าเชื่อถือ เป็นที่ยอมรับขององค์กรทั้งในประเทศ และต่างประเทศ</t>
  </si>
  <si>
    <t xml:space="preserve"> - บุคลากรมีการทำงานร่วมกันเป็นทีมอย่างมีคุณภาพ พร้อมขับเคลื่อนองค์กรไปสู่เป้าหมายอย่างมั่นคงและยั่งยืน</t>
  </si>
  <si>
    <t xml:space="preserve"> - บุคลากรเกิดความผูกพันและมีแรงจูงใจในการทำงาน รู้สึกมีส่วนร่วม และมีความรักต่อองค์กรมากขึ้น สามารถปฏกิบัติงานบรรลุตามเป้าหมายที่วางไว้อย่างมีประสิทธิภาพและประสิทธิผล</t>
  </si>
  <si>
    <t>ผลการดำเนินงานตามแผนปฏิบัติการและงบประมาณรายจ่าย รอบระยะเวลา 6 เดือน (1 ตุลาคม 2568 - 31 มีนาคม 2569)</t>
  </si>
  <si>
    <t>เสริมสร้างความร่วมมือทางวิชาการกับหน่วยงานภายนอก</t>
  </si>
  <si>
    <t xml:space="preserve"> - มหาวิทยาลัยราชภัฏเชียงราย ได้ดำเนินกิจกรรมด้านความร่วมมือทางวิชาการกับหน่วยงานภายนอก ทั้งในและต่างประเทศ</t>
  </si>
  <si>
    <t xml:space="preserve"> - มหาวิทยาลัยราชภัฏเชียงรายมีความสัมพันธ์อันดีและมีความร่วมมือทางวิชาการกับหน่วยงานภายนอกทั้งในประเทศและต่างประเทศอย่างต่อเนื่องและมีประสิทธิภาพ</t>
  </si>
  <si>
    <t>สร้างเครือข่ายความร่วมมือร่วมกับหน่วยงานภายนอก</t>
  </si>
  <si>
    <t xml:space="preserve"> - เครือข่ายความร่วมมือทางวิชาการและวิชาชีพการแพทย์พื้นบ้านและสมุนไพรต่างประเทศ ทั้งภาครัฐและภาคเอกชน เพื่อสนับสนุนด้านการจัดการศึกษา การฝึกประสบการณ์วิชาชีพฯ การบริการวิชาการและการวิจัยของวิทยาลัยการแพทย์ฯ</t>
  </si>
  <si>
    <t xml:space="preserve"> - บุคลากรของวิทยาลัยการแพทย์ฯ มีความเข้มแข็งทางวิชาการและวิชาชีพด้านการแพทย์พื้นบ้านและสมุนไพร
- วิทยาลัยการแพทย์ฯ สามารถผลิตบัณฑิตที่มีความรู้ความสามารถประกอบการเองได้ มีความรับผิดชอบต่อจรรยาวิชาชีพ ใฝ่เรียน ใฝ่รู้ พร้อมปรับตัวได้ตามสถานการณ์และสภาพแวดล้อม</t>
  </si>
  <si>
    <t>เสริมสร้างพลังชุมชน (เม็งราย : แหล่งสมุนไพร)</t>
  </si>
  <si>
    <t xml:space="preserve"> -  เกิดการพัฒนาแหล่งสมุนไพรโดยการมีส่วนร่วมพัฒนาและขับเคลื่อนของภาคีเครือข่ายทั้งหน่วยงานภาครัฐ ภาคเอกชน ภาคประชาสังคมและมหาวิทยาลัย
 - กลุ่มเป้าหมายมีความสุขมวลรวมจากการเข้าร่วมโครงการ (GVH)
 - ชุมชนได้นำภูมิปัญญาการดูแลหรือส่งเสริมสุขภาพจากต้นบุญนาคมาต่อยอด เพิ่มคุณค่าในแหล่งเพาะปลูกพืชสมุนไพร</t>
  </si>
  <si>
    <t xml:space="preserve"> - ประชาชนเกิดรายได้จากการเพาะปลูกต้นบุญนาค
 - ประชาชนมีส่วนร่วมการอนุรักษ์ต้นบุญนาคและภูมิปัญญาการส่งเสริมสุขภาพ</t>
  </si>
  <si>
    <t>เสริมสร้างพลังชุมชน (นวัตกรรมการส่งเสริมคุณภาพชีวิต)</t>
  </si>
  <si>
    <t>เสริมสร้างพลังชุมชน (ยกระดับเศรษฐกิจฐานรากด้านการดูแลผู้สูงอายุ)</t>
  </si>
  <si>
    <t>เสริมสร้างพลังชุมชน (ส่งเสริมสุขภาวะชุมชน)</t>
  </si>
  <si>
    <t xml:space="preserve"> -  ประชาชนในพื้นที่ตำบลบ้านดู่ ตำบลนางแล ตำบลแม่ข้าวต้ม และตำบลสันทราย อำเภอเมือง จังหวัดเชียงราย ได้รับการส่งเสริมสุขภาพด้วยภูมิปัญญาการแพทย์แผนไทย
 - มีแผนการพัฒนาเชิงพื้นที่รายตำบลเกี่ยวกับการส่งเสริมสุขภาพด้วยภูมิปัญญาการแพทย์แผนไทยร่วมกันระหว่างหน่วยงานทั้งภาคชุมชนและภาครัฐ</t>
  </si>
  <si>
    <t xml:space="preserve"> - ประชาชนในพื้นที่เป้าหมายได้รับการส่งเสริมสุขภาพด้วยภูมิปัญญาการแพทย์แผนไทย มีศักยภาพในการพัฒนาคุณภาพชีวิตของชุมชนได้อย่างเข้มแข็งและยั่งยืน</t>
  </si>
  <si>
    <t xml:space="preserve"> -  เกิดความร่วมมือของภาคีเครือข่ายในการยกระดับเศรษฐกิจฐานราก
 - เกิดนวัตกรรมในการยกระดับการดูแลผู้สูงอายุในชุมชน ที่สามารถสร้างอาชีพให้กับประชาชนและวิสาหกิจในชุมชน
 - ประชาชนและสมาชิกวิสาหกิจชุมชนที่สนใจ เข้าร่วมโครงการเกิดความรู้และทักษะการดูแลผู้สูงอายุ</t>
  </si>
  <si>
    <t xml:space="preserve"> - ประชาชนและวิสาหกิจชุมชนด้านการดูแลผู้สูงอายุมีรายได้จากการสร้างอาชีพเพิ่มขึ้นอย่างต่อเนื่องและยั่งยืน  ส่งผลให้คุณภาพชีวิตของประชาชนและผู้สูงอายุในชุมชนดีขึ้น</t>
  </si>
  <si>
    <t xml:space="preserve"> -  เกิดรูปแบบจิตอาสาสำหรับการเฝ้าระวังการเกิดอุทกภัยสำหรับประชาชนในพื้นที่ตำบลแม่สาย อำเภอแม่สาย จังหวัดเชียงราย
 - ประชาชนในพื้นที่เกิดความรู้ ความเข้าใจ และทักษะในการบริหารจัดการอุทกภัยเพื่อรับมือและแก้ไขปัญหาอุทกภัยอันจะเกิดขึ้นในอนาคต
 - มีรายงานการประเมินผล และนวัตกรรมกระบวนการรูปแบบจิตอาสาสำหรับการเฝ้าระวังการเกิดอุทกภัยสำหรับประชาชนในพื้นที่ตำบลแม่สาย อำเภอแม่สาย จังหวัดเชียงราย</t>
  </si>
  <si>
    <t xml:space="preserve"> - ประชาชนในพื้นที่เป้าหมายมีจิตอาสาตามคุณลักษณะคนไทยที่พึงประสงค์ 4 ประการ ก่อให้เกิดการเฝ้าระวังการเกิดอุทกภัย เกิดความตระหนักในความเป็นจิตอาสา สำนึกรักบ้านเกิดสามารถแพร่ขยายองค์ความรู้ได้ในวงกว้าง สร้างเครือข่าย ที่มีความร่วมมือดำเนินกิจกรรมอย่างต่อเนื่อง สนับสนุนการเป็นชุมชนเข้มแข็ง และดำเนินการต่ออย่างพึงตนเองได้อย่างยั่่งยืน</t>
  </si>
  <si>
    <t xml:space="preserve"> -การบริการวิชาการแก่สังคมของหน่วยงานสอดคล้องกับบริบท ปัญหา และความต้องการของท้องถิ่น ชุมชน และสังคม</t>
  </si>
  <si>
    <t xml:space="preserve"> -  ผลการทดสอบมีความถูกต้อง แม่นยำ และเชื่อถือได้ในระดับมาตรฐานสากล
- บัณฑิตมีคุณภาพ สามารถปฏิบัติงานจริงไนอนาคตได้
</t>
  </si>
  <si>
    <t>การเพิ่มมูลค่าและคุณค่าเศรษฐกิจฐานรากชุมชนด้วยโมเดลเศรษฐกิจสร้างสรรค์ (Creative Economy) (ขยายตลาดและเพิ่มประสิทธิภาพการผลิตผลิตภัณฑ์ชุมชน)</t>
  </si>
  <si>
    <t xml:space="preserve"> - ลดการสูญเสียวัสดุและเวลาในกระบวนการผลิต
 - กลุ่มอาชีพในชุมชนได้รับคาวมรู้และทักษะในกระบวนการผลิตและมีผลิตภัณฑ์ที่ตอบสนองความต้องการของกลุ่มลูกค้าใหม่าเชิงพื้นที่รายตำบล
 - กลุ่มลูกค้ารู้จักผลิตภัณฑ์และเป็นที่รู้จักในชุมชนและท้องตลาดอย่างกว้างขวางมากขึ้น</t>
  </si>
  <si>
    <t xml:space="preserve"> -กลุ่มอาชีพในชุมชนมีรายได้จากการจำหน่ายสินค้าเพิ่มขึ้น ส่งผลให้ชุมชนเป็นชุมชนเข้มแข็ง สามารถส่งต่อมรดกทางวัฒนธรรมและสืบสานภูมิปัญญาท้องถิ่นสู่คนรุ่นต่อไป และคุณภาพชีวิตดีขึ้นอย่างยั่งยืน
- ลูกค้าจดจำแบรนด์ได้และแบรนด์เป็นที่รู้จักในชุมชนและตลาดเป้าหมาย
- สินค้าเป็นที่รู้จักในวงกว้างและมียอดขายเพิ่มขึ้น</t>
  </si>
  <si>
    <t xml:space="preserve"> - กลุ่มอาชีพในชุมชนได้รับการส่งเสริมพัฒนา และเพิ่มประสิทธิภาพด้านการตลาดและการพัฒนาผลิตภัณฑ์
 - มีแพลตฟอร์มในการบริหารจัดการข้อมูล ระบบการตลาด การท่องเที่ยว และการรับฟังความคิดเห็น
 - ผลิตภัณฑ์ของกลุ่มอาชีพมีตราสัญลักษณ์ และบรรจุภัณฑ์ที่แสดงถึงอัตลักษณ์ของชุมชน
 - มีรูปแบบในการจัดการภูมิทัศน์พื้นที่ทางวัฒนธรรมและตลาดริมน้ำจันสะท้อนอัตลักษณ์ของชุมชน</t>
  </si>
  <si>
    <t xml:space="preserve"> -เกิดการบูรณาการนวัตกรรมชุมชนในการสร้างเศรษฐกิจฐานรากและเศรษฐกิจสร้างสรรค์ ยกระดับคุณภาพชีวิตของประชาชนในชุมชน
- กลุ่มอาชีพในชุมชนมีศักยภาพในการแข่งขันทางการตลาดและพัฒนาผลิตภัณฑ์ที่มีคุณภาพ ตอบสนองความต้องการของผู้บริโภค
- ชุมชนมีส่วนร่วมในการพัฒนาพื้นที่ทางวัฒนธรรมและตลาดริมน้ำจันผ่านแพลตฟอร์มบริหารจัดการข้อมูล ระบบการตลาด การท่องเที่ยว และการรับฟังความคิดเห็น 
 - ผลิตภัณฑ์ของกลุ่มอาชีพในชุมชนมีอัตลักษณ์และความน่าสนใจ สามารถสร้างมูลค่าเพิ่มและขยายตลาดได้
 - พื้นที่ทางวัฒนธรรมและตลาดริมน้ำจันกลายเป็นแหล่งท่องเที่ยวที่สะท้อนอัตลักษณ์ของชุมชน สร้างรายได้และความยั่งยืนทางเศรษฐกิจ</t>
  </si>
  <si>
    <t>การเพิ่มมูลค่าและคุณค่าเศรษฐกิจฐานรากชุมชนด้วยโมเดลเศรษฐกิจสร้างสรรค์ (Creative Economy) (พัฒนานวัตกรรมชุมชนเพื่อสร้างเศรษฐกิจฐานราก)</t>
  </si>
  <si>
    <t>การเพิ่มมูลค่าและคุณค่าเศรษฐกิจฐานรากชุมชนด้วยโมเดลเศรษฐกิจสร้างสรรค์ (Creative Economy) (ยกระดับเศรษฐกิจชุมชนฐานรากด้วยรายได้จากการท่องเที่ยวเชิงสร้างสรรค์)</t>
  </si>
  <si>
    <t xml:space="preserve"> - ประชาชนที่เข้าร่วมโครงการได้รับความรู้ทักษะ สามารถนำไปใช้ในการประกอบอาชีพเพื่อสร้างรายได้แก่ครัวเรือน</t>
  </si>
  <si>
    <t xml:space="preserve"> - ประชาชนมีความพร้อมในการเป็นประชากรที่มีคุณภาพ พึ่งพาตนเองและทำประโยชน์แก่สังคมและประเทศชาติ</t>
  </si>
  <si>
    <t>การเพิ่มมูลค่าและคุณค่าเศรษฐกิจฐานรากชุมชนด้วยโมเดลเศรษฐกิจสร้างสรรค์ (Creative Economy) (ยกระดับผลิตภัณฑ์ของกลุ่มวิสาหกิจชุมชน)</t>
  </si>
  <si>
    <t xml:space="preserve"> - เกิดนวัตกรรมในการพัฒนาคุณภาพผลิตภัณฑ์ของกลุ่มวิสาหกิจชุมชน
 - ผลิตภัณฑ์ของกลุ่มวิสาหกิจชุมชนได้รับการพัฒนาและบรรจุภัณฑ์มีประสิทธิภาพพร้อมสำหรับการขอรับรองมาตรฐานผลิตภัณฑ์</t>
  </si>
  <si>
    <t xml:space="preserve"> -กลุ่มวิสาหกิจชุมชนมีรายได้จากการจำหน่ายผลิตภัณฑ์ที่ได้รับการรับรองมาตรฐาน ส่งผลให้ความสุขมวลรวมของหมู่บ้าน/ชุมชนดีขึ้นอย่างยั่งยืน
- มีแหล่งถ่ายทอดและเรียนรู้นวัตกรรมสำหรับการพัฒนาคุณภาพผลิตภัณฑ์เพื่อรองรับมาตรฐาน</t>
  </si>
  <si>
    <t>การเพิ่มมูลค่าและคุณค่าเศรษฐกิจฐานรากชุมชนด้วยโมเดลเศรษฐกิจสร้างสรรค์ (Creative Economy) (ส่งเสริมการท่องเที่ยวคาร์บอนต่ำ)</t>
  </si>
  <si>
    <t xml:space="preserve"> - เกิดเครือข่ายความร่วมมือแบบจตุรภาคีที่สามารถเชื่อมโยงการท่องเที่ยวคาร์บอนต่ำในการส่งเสริมเศรษฐกิจ สิ่งแวดล้อมในพื้นที่จังหวัดเชียงราย
 - กลุ่มเป้าหมายมีความสุขมวลรวมจากการเข้าร่วมโครงการ (GVH)
 - ชุมชนได้ผลิตภัณฑ์กิจกรรมและเส้นทางการท่องเที่ยวคาร์บอนต่ำจากฐานทุนชุมชน
 - ชุมชนสามารถพัฒนากิจกรรม เส้นทางการท่องเที่ยวคาร์บอนต่ำของชุมชนได้ด้วยนวัตกรรมกระบวนการจัดเรียนรู้
 - ประชาชน ผู้มีส่วนเกี่ยวข้องทางการท่องเที่ยวและบริการ ตำบลเวียง อำเภอเชียงแสน และชุมชนตำบลป่าตาล อำเภอขุนตาล ได้รับการพัฒนา ยกระดับความเข้าใจท่องเที่ยวคาร์บอนต่ำที่สามารถสร้างรายได้และรักษาสิ่งแวดล้อมของชุมชน</t>
  </si>
  <si>
    <t xml:space="preserve"> -กิจกรรม เส้นทาง แหล่งท่องเที่ยวของชุมชนได้รับการยกระดับให้เป็นการท่องเที่ยวคาร์บอนต่ำที่สามารถสร้างรายได้ รักษาสิ่งแวดล้อม และเข้าสู่นักท่องเที่ยวตลาดกลุ่มใหม่ได้มากขึ้น
- ประชาชนและผู้มีส่วนเกี่ยวข้องทางการท่องเที่ยวและบริการ มีรายได้เพิ่มขึ้นไม่น้อยกว่าร้อยละ 10 จากฐานรายได้เดิม</t>
  </si>
  <si>
    <t xml:space="preserve"> - เครือข่ายความร่วมมือที่ส่งเสริม สร้างความตระหนักด้านสิ่งแวดล้อมแบบไตรภาคี
 - นวัตกรชุมชนที่สามารถถ่ายทอดนวัตกรรมพลังงานทางเลือก
 - นวัตกรรมพลังงานทางเลือก (เตาเผาขยะ และบอลลูนแก๊ส) ที่สามารถลดขยะ เศษวัสดุเหลือทิ้งทางการเกษตรและเป็นมิตรสิ่งแวดล้อม
 - ประชาชนมีความสุขมวลรวมจากการเข้าร่วมการพัฒนาชุมชนด้านสิ่งแวดล้อม (GVH)
 - ผู้นำชุมชน ประชาชนมีความเข้าใจ ทักษะการบริหารจัดการสิ่งแวดล้อมและการเปลี่ยนแปลงสภาพภูมิอากาศของชุมชน</t>
  </si>
  <si>
    <t xml:space="preserve"> -ผู้นำชุมชน ประชาชนในชุมชนเกิดความตระหนักถึงการรองรับ ปรับตัวต่อสิ่งแวดล้อมและการเปลี่ยนแปลงสภาพภูมิอากาศชุมชนท้องถิ่น</t>
  </si>
  <si>
    <t>การเสริมสร้างศักยภาพชุมชนเพื่อรับมือการเปลี่ยนแปลงสภาพภูมิอากาศ (เตาเผาขยะสีเขียวและบอลลูนแก๊ส)</t>
  </si>
  <si>
    <t>การเสริมสร้างศักยภาพชุมชนเพื่อรับมือการเปลี่ยนแปลงสภาพภูมิอากาศ (เสริมสร้างชุมชนป่าตาลรักษ์โลก)</t>
  </si>
  <si>
    <t xml:space="preserve"> - เกิดการบูรณาการจัดการเรียนการสอนกับการการบริหารจัดการทรัพยากรน้ำ
 - เกิดองค์ความรู้หรือนวัตกรรมด้านการบริหารจัดการทรัพยากรน้ำเพื่อรับมือการเปลี่ยนแปลงสภาพภูมิอากาศ
 - ประชาชนและบุคลากรองค์กรปกครองส่วนท้องถิ่นได้รับการถ่ายทอดองค์ความรู้หรือนวัตกรรม เกิดการตระหนักรู้และพร้อมรับมือกับการเปลี่ยนแปลงสภาพภูมิอากาศ
 - มีบทเรียนการบริหารจัดการทรัพยากรน้ำร่วมกันในพื้นที่บริการและพื้นที่บริการได้รับการพัฒนาเป็นศูนย์การเรียนรู้การบริหารจัดการทรัพยากรน้ำ</t>
  </si>
  <si>
    <t xml:space="preserve"> -ประชาชนและบุคลากรองค์กรปกครองส่วนท้องถิ่นที่เข้าร่วมโครงการสามารถนำองค์ความรู้หรือนวัตกรรมไปแก้ปัญหาหรือขยายผลหรือนำไปใช้ประโยชน์ ในชีวิตประจำวัน ส่งผลให้ความสุขมวลรวมของชุมชนเพิ่มขึ้น</t>
  </si>
  <si>
    <t>การเสริมสร้างศักยภาพชุมชนเพื่อรับมือการเปลี่ยนแปลงสภาพภูมิอากาศ (เสริมสร้างศักยภาพในการตอบโต้ภัยพิบัติด้วยพลังชุมชน)</t>
  </si>
  <si>
    <t xml:space="preserve"> - เกิดกระบวนการสร้างศักยภาพการเตรียมความพร้อมรับมือและตอบโต้ภัยพิบัติด้วยพลังชุมชนสู่การมีสุขภาพและความปลอดภัยที่ดี (อัคคีภัย แผ่นดินไหว อุทกภัย)
 - เกิดผลประโยชน์กับชุมชนอย่างเป็นรูปธรรมจากการวิเคราะห์ผลตอบแทนทางสังคม
 - เกิดองค์ความรู้/แผนตอบโต้ด้านภัยพิบัติ (อัคคีภัย แผ่นดินไหว และอุทกภัย)
 - นักเรียนและประชาชนในพื้นที่มีความรู้ ความเข้าใจและมีศักยภาพ และเกิดพลังร่วมระหว่างเครือข่ายในการเตรียมความพร้อมรับมือและตอบโต้ภัยพิบัติในชุมชน</t>
  </si>
  <si>
    <t xml:space="preserve"> - ประชาชนในพื้นที่มีสุขภาพและความปลอดภัยที่ดีขึ้น สามารถถ่ายทอดองค์ความรู้ด้านภัยพิบัติให้กับพื้นที่ใกล้เคียง ส่งผลให้สุขภาพชีวิตดีขึ้นและมีความสุขเพิ่มขึ้นอย่างยั่งยืน</t>
  </si>
  <si>
    <t>การเสริมสร้างศักยภาพชุมชนเพื่อรับมือการเปลี่ยนแปลงสภาพภูมิอากาศ (ชุมชนลดการเผา)</t>
  </si>
  <si>
    <t xml:space="preserve"> - เกิดชุมชนต้นแบบลดการเผาในพื้นที่
 - ผู้นำชุมชน และประชาชนเกิดการรับรู้ปัญหาหมอกควันและสามารถลดปริมาณการเผาในพื้นที่ร่วมกับเครือข่ายได้
 - ผู้นำชุมชน ประชาชน และเครือข่าย มีส่วนร่วมในการพัฒนาและสร้างสรรค์นวัตกรรมที่ช่วยส่งเสริมและป้องกันแก้ไขปัญหาการเผาในพื้นที่</t>
  </si>
  <si>
    <t xml:space="preserve"> -ชุมชนต้นแบบลดการเผา สามารถเป็นแบบอย่างที่ดีและมีส่วนร่วมในการป้องกันและแก้ไขปัญหาเผาให้กับพื้นที่ใกล้เคียงอื่นๆ ส่งผลให้ปริมาณการเผาลดลงอย่างต่อเนื่อง ชุมชนเข้มแข็งขึ้น
- ปัญหาสุขภาพของคนในชุมชนและชุมชนใกล้เคียงที่เกิดจากมลพิษทางอากาศลดลง ส่งผลให้ความสุขมวลรวมของหมู่บ้าน/ชุมชนเพิ่มขึ้น</t>
  </si>
  <si>
    <t>การบริหารจัดการขยะและทรัพยากรสิ่งแวดล้อมชุมชนอย่างยั่งยืนโดยการมีส่วนร่วมของชุมชน ท้องถิ่น (พัฒนาศักยภาพการจัดการทรัพยากรธรรมชาติและสิ่งแวดล้อม)</t>
  </si>
  <si>
    <t xml:space="preserve"> - เกิดนวัตกรรมในการอนุรักษ์ป่าไม้และการป้องกันภัยพิบัติทางธรรมชาติในพื้นที่จังหวัดเชียงราย
 - ประชาชนมีความรู้ ความเข้าใจและมีศักยภาพในการจัดการทรัพยากรธรรมชาติและสิ่งแวดล้อมร่วมกับชุมชนและหน่วยงานที่เกี่ยวข้อง</t>
  </si>
  <si>
    <t xml:space="preserve"> - ความสุขมวลรวมของหมู่บ้าน/ชุมชนเพิ่มขึ้น
 - ชุมชนท้องถิ่นศักยภาพและมีความเข้าใจในการบริหารจัดการทรัพยากรธรรมชาติ และสามารถตอบโต้ภัยพิบัติได้อย่างเหมาะสมและปลอดภัย สามารถถ่ายทอดองค์ความรู้ให้กับชุมชนใกล้เคียงได้</t>
  </si>
  <si>
    <t>การบริหารจัดการขยะและทรัพยากรสิ่งแวดล้อมชุมชนอย่างยั่งยืนโดยการมีส่วนร่วมของชุมชน ท้องถิ่น (ศูนย์การเรียนรู้เพื่อการพัฒนาการบริหารจัดการทรัพยากรชุมชน)</t>
  </si>
  <si>
    <t xml:space="preserve"> - เกิดการยกระดับกลไกการขับเคลื่อนการบริหารจัดการทรัพยากรชุมชนท้องถิ่นอย่างมีส่วนร่วม
 - เกิดองค์ความรู้ ในการสร้างการตระหนักรู้ด้านการบริหารจัดการกับทรัพยากรในพื้นที่
 - ชุมชนนำเทคโนโลยีและนวัตกรรมไปขยายผลหรือนำไปใช้ประโยชน์ในพื้นที่
 - ประชาชนในพื้นที่เข้าร่วมรับการถ่ายทอดเทคโนโลยีและนวัตกรรม ด้านการบริหารจัดการทรัพยากรชุมชนในพื้นที่ให้ยั่งยืน</t>
  </si>
  <si>
    <t xml:space="preserve"> -ชุมชนนำองค์ความรู้นวัตกรรมไปขยายผลหรือนำไปใช้ประโยชน์ในพื้นที่ และต่อยอดเป็นต้นแบบการพัฒนาที่ยั่งยืนสำหรับการบริหารจัดการทรัพยากรชุมชนส่งผลให้ความสุขมวลรวมของชุมชนเพิ่มขึ้น
 - ประชาชนที่เข้าร่วมโครงการเกิดการตระหนักรู้ด้านการจัดการทรัพยากรในชุมชน สามารถนำเทคโนโลยี องค์ความรู้หรือนวัตกรรมไปแก้ปัญหา ต่อยอดขยายผลหรือนำไปใช้ประโยชน์ได้อย่างยั่งยืน</t>
  </si>
  <si>
    <t>การบริหารจัดการขยะและทรัพยากรสิ่งแวดล้อมชุมชนอย่างยั่งยืนโดยการมีส่วนร่วมของชุมชน ท้องถิ่น (สัญญาประชาคมหรือธรรมนูญว่าด้วยการจัดการขยะและสิ่งแวดล้อม)</t>
  </si>
  <si>
    <t xml:space="preserve"> - เกิดนวัตกรรมทางสังคมที่ยกระดับและเสริมสร้างคุณภาพชีวิตของชุมชนด้านสิ่งแวดล้อม
 - มีแผนการพัฒนาเชิงพื้นที่ด้านสิ่งแวดล้อมระดับตําบลในการจัดการขยะและสิ่งแวดล้อม และเกิดการแลกเปลี่ยนเรียนรู้ผ่านกิจกรรมในระดับตําบล
 - มีการวางแผนการดําเนินการร่วมกันระหว่างหน่วยงานทั้งภาคชุมชนและภาครัฐ</t>
  </si>
  <si>
    <t xml:space="preserve"> - เทศบาลตําบลสันทรายมีเครือข่ายในการพัฒนาด?านสิ่งแวดล้อมเพิ่มขึ้นอย่างยั่งยืน
 - ประชาชนที่เข้าร่วมโครงการเกิดความตระหนักรู้และปรับตัวด้านสิ่งแวดล้อม ส่งผลให้ความสุขมวลรวมของหมู่บ้าน/ชุมชนเพิ่มขึ้น
 - รายงานการประเมินผลกระทบทางสังคมจากการลงทุน เพื่อนําไปวิเคราะห์ปรับปรุงโครงการเพื่อทําให้ชุมชนมีการพัฒนาด้านสิ่งแวดล้อมและขยะที่ยั่งยืน</t>
  </si>
  <si>
    <t>การพัฒนานวัตกรรมชุมชนเชิงพื้นที่ด้วยกระบวนการวิศวกรสังคม (บริหารจัดการเชิงพื้นที่)</t>
  </si>
  <si>
    <t xml:space="preserve"> - มหาวิทยาลัยมีนักจัดการงานพัฒนาและบริการวิชาการเชิงพื้นที่ที่มีความรู้ความเข้าใจ ทักษะ และทัศนคติที่ดีต่อการทำงานเชิงพื้นที่ให้สามารถนำไปประยุกต์ใช้ในการทำงาน พัฒนาโครงการที่มีผลกระทบสูง
 - มหาวิทยาลัยมีหลักสูตรนักบริหารจัดการงานพัฒนาและบริการวิชาการเชิงพื้นที่ ที่ใช้สำหรับการพัฒนาศักยภาพบุคลากร</t>
  </si>
  <si>
    <t xml:space="preserve"> - ชุมชนท้องถิ่นได้รับการพัฒนาหรือแก้ไขตามความต้องการได้อย่างมีประสิทธิภาพ
 - นักบริหารจัดการงานพัฒนาและบริการวิชาการเชิงพื้นที่สามารถพัฒนาบทความวิชาการรับใช้ท้องถิ่นและสังคมจากงานพัฒนาชุมชนท้องถิ่น</t>
  </si>
  <si>
    <t xml:space="preserve"> - การดําเนินงานตามยุทธศาสตร์มหาวิทยาลัยราชภัฏเพื่อการพัฒนาท้องถิ่นบรรลุตามเป้าหมายที่กำหนดไว้</t>
  </si>
  <si>
    <t xml:space="preserve"> - ผู้บริหารมหาวิทยาลัยหรือหน่วยงานอื่นๆ ที่เกี่ยวข้อง สามารถนำผลการดำเนินงานโครงการยุทธศาสตร์มหาวิทยาลัยราชภัฏเพื่อการพัฒนาท้องถิ่นไปเป็นแนวทางการกำหนดนโยบายและขับเคลื่อนงานพัฒนาท้องถิ่น  แบบบูรณาการความร่วมมือของทุกภาคส่วน
</t>
  </si>
  <si>
    <t xml:space="preserve"> - เยาวชน นักเรียน และนักศึกษาเกิดการรับรู้และเข้าใจพระราชกรณียกิจด้านศิลปะของในหลวงรัชกาลที่ ๙</t>
  </si>
  <si>
    <t>ก.ค. - ก.ย. 69</t>
  </si>
  <si>
    <t xml:space="preserve"> - เยาวชนและประชาชนเห็นคุณค่าในพระราชกรณียกิจด้านศิลปะของในหลวงรัชกาลที่ ๙ มีจิตสำนึกแห่งความภาคภูมิใจในสถาบันพระมหากษัตริย์และศิลปวัฒนธรรม และเกิดแรงบันดาลใจในการเรียนรู้และพัฒนาทักษะด้านศิลปะตามแนวพระราชดำริ</t>
  </si>
  <si>
    <t xml:space="preserve"> -  นักศึกษา เยาวชน และประชาชนทั่วไป สำนึกในพระมหากรุณาธิคุณและจงรักภักดีต่อพระบรมวงศานุวงศ์</t>
  </si>
  <si>
    <t xml:space="preserve"> - นักศึกษา เยาวชน และประชาชนทั่วไป มีความภาคภูมิใจและตระหนักถึงความสําคัญในสถาบันพระมหากษัตริย์</t>
  </si>
  <si>
    <t>นวัตกรรมสิ่งทอจากทรัพยากรธรรมชาติ : สร้างมูลค่า เพิ่มรายได้ เพื่อชุมชนยั่งยืนของจังหวัดเชียงราย</t>
  </si>
  <si>
    <t xml:space="preserve"> - ชุมชนมีรายได้จากการจำหน่ายผลิตภัณฑ์สิ่งทอที่สะท้อนภูมิปัญญาท้องถิ่นเพิ่มขึ้นอย่างต่อเนื่องสามารถแข่งขันทางธุรกิจในอุตสาหกรรมผลิตภัณฑ์สิ่งทอ และสร้างการจดจำผ่านแบรนด์ธุรกิจ ส่งผลให้ชุมชนเข้มแข็งและมีความสุขเพิ่มขึ้นและยั่งยืน</t>
  </si>
  <si>
    <t xml:space="preserve"> - เกิดเครือข่ายความร่วมมือการพัฒนาผลิตภัณฑ์สิ่งทอระหว่างมหาวิทยาลัยราชภัฏเชียงราย ชุมชน และผู้ประกอบการในท้องถิ่น
- เกิดผลิตภัณฑ์สิ่งทอใหม่ที่มีมูลค่าเพิ่ม
 - เกิดรายได้จากการจำหน่ายผลิตภัณฑ์สิ่งทอ
 - เทคโนโลยีและนวัตกรรมที่สามารถเพิ่มมูลค่าผลิตภัณฑ์สิ่งทอจากธรรมชาติ
 - กลยุทธ์และช่องทางการตลาดที่สามารถเข้าถึงกลุ่มเป้าหมายผลิตภัณฑ์สิ่งทอทั้งในประเทศและต่างประเทศ
 - ชุมชนมีองค์ความรู้และทักษะในการผลิตสิ่งทอที่ยั่งยืน</t>
  </si>
  <si>
    <t>บริการวิชาการแก่ท้องถิ่นด้านการดำเนินงานโครงการตามแนวพระราชดำริ (อพ.สธ.) เพื่อการพัฒนาอย่างยั่งยืน</t>
  </si>
  <si>
    <t xml:space="preserve"> - มหาวิทยาลัยได้ดำเนินงานสนองพระราชดำริโครงการอนุรักษ์พันธุกรรมพืชอันเนื่องมาจากพระราชดำริ (อพ.สธ.)</t>
  </si>
  <si>
    <t xml:space="preserve"> - ประชาชนในชุมชนและสังคมได้รับการพัฒนาคุณภาพชีวิตที่ดีขี้น สามารถนำองค์ความรู้ไปใช้ประโยชน์ได้อย่างเป็นรูปธรรมและสร้างความเข้มแข็งให้กับชุมชนและสังคมในพื้นที่อย่างยั่งยืน</t>
  </si>
  <si>
    <t xml:space="preserve"> - การบริการให้คำปรึกษาการตรวจวิเคราะห์และทดสอบผลิตภัณฑ์ตามมาตรฐานที่สากลยอมรับ</t>
  </si>
  <si>
    <t xml:space="preserve"> - ผู้รับบริการตรวจวิเคราะห์และทดสอบผลิตภัณฑ์เกิดการยอมรับและเชื่อมั่นในการให้บริการ</t>
  </si>
  <si>
    <t xml:space="preserve"> - มีการเเลกเปลี่ยนเรียนรู้ศาสตร์พระราชาร่วมกับปราชญ์ชาวบ้าน นักศึกษา เยาวชน และประชาชนผ่านกิจกรรมทางวิชาการที่เชื่อมโยงแนวคิดเศรษฐกิจพอเพียง</t>
  </si>
  <si>
    <t xml:space="preserve"> - ปราชญ์ชาวบ้าน นักศึกษา เยาวชน และประชาชน มีความเข้าใจในศาสตร์ของพระราชาและสามารถนำไปประยุกต์ใช้ในการดำเนินชีวิต
- เกิดเครือข่ายการเรียนรู้ศาสตร์พระราชาเพื่อการพัฒนาท้องถิ่น</t>
  </si>
  <si>
    <t xml:space="preserve"> - สำนักศิลปะและวัฒนธรรมมีเครือข่ายความร่วมมือด้านศิลปวัฒนธรรมในระดับท้องถิ่น ระดับชาติและนานาชาติ</t>
  </si>
  <si>
    <t>พัฒนาเอกสารเผยแพร่ บริการห้องสืบค้นและฐานข้อมูลการสืบค้นให้ทันสมัยและเป็นสากลรองรับขอบข่ายด้านวัฒนธรรมให้ครอบคลุมทุกสาขาวิชา</t>
  </si>
  <si>
    <t xml:space="preserve"> - สำนักศิลปะและวัฒนธรรมมีองค์ความรู้ด้านศิลปวัฒนธรรมและภูมิปัญญาของท้องถิ่นและของชาติในระบบฐานข้อมูลในเวปไซต์ที่ทันสมัย</t>
  </si>
  <si>
    <t>พัฒนาคุณภาพและมาตรฐานวิชาชีพสำหรับครู บุคลากรทางการศึกษาในศตวรรษที่ 21</t>
  </si>
  <si>
    <t xml:space="preserve"> -เผยแพร่ผลงานที่เป็นแนวปฏิบัติที่ดี (Best Practices) และนวัตกรรมการสอนที่เกิดขึ้นจากโครงการสู่สาธารณะ
 - ครู และบุคลากรทางการศึกษา มีความเชี่ยวชาญในการจัดการศึกษาที่ตอบสนองทิศทางการพัฒนาประเทศ
 - บุคลากรทางการศึกษาได้รับการพัฒนาให้มีสมรรถนะสูงมีความพร้อมสำหรับครูในศตวรรษที่ 21 และมีสมรรถนะตามเกณฑ์ที่กำหนด</t>
  </si>
  <si>
    <t xml:space="preserve"> -  ครูและบุคลากรทางการศึกษามีทักษะที่สอดคล้องกับความต้องการของชุมชนและสังคม ส่งผลให้บัณฑิตของมหาวิทยาลัยได้งานทำในพื้นที่หรือภูมิภาคเพิ่มมากขึ้น
</t>
  </si>
  <si>
    <t xml:space="preserve"> - เกิดความร่วมมือในการฝึกประสบการณ์วิชาชีพของนักศึกษาและสร้างศูนย์ดูแลผู้สูงวัยวิถีไทย (Thai Aging Care Center: TACC) ร่วมกับองค์กรปกครองส่วนท้องถิ่น
- เกิดสถานที่ฝึกประสบการณ์เพื่อใช้ในการเรียนการสอนและการฝึกประสบการณ์วิชาชีพแก่ศึกษาและบัณฑิตแพทย์แผนไทย
 - ผู้สูงอายุในชุมชนเป้าหมายมีสุขภาพดีขึ้นด้วยการแพทย์แผนไทย</t>
  </si>
  <si>
    <t xml:space="preserve"> - นักศึกษาและบัณฑิตแพทย์แผนไทยนำความรู้และองค์ความรู้ที่เกิดจากการบริการวิชาการและฝึกประสบการณ์ไปปรับใช้ได้ออย่างมีประสิทธิภาพ
 -ชุมชนท้องถิ่นมีทางเลือกในการดูแลสุขภาพและมีคุณภาพชีวิตที่ดีขึ้น</t>
  </si>
  <si>
    <t>ยกย่องเชิดชูเกียรติบุคคล กลุ่มบุคคล และองค์กรที่มีผลงานดีเด่นในด้านคุณธรรมจริยธรรมและศิลปวัฒนธรรมในท้องถิ่น และของชาติ</t>
  </si>
  <si>
    <t xml:space="preserve"> - บุคคล และองค์กรที่มีผลงานดีเด่นในด้านศิลปวัฒนธรรมในระดับท้องถิ่นและระดับชาติได้รับการยกย่องเชิดชูเกียรติ</t>
  </si>
  <si>
    <t xml:space="preserve"> - บุคคล และองค์กรที่มีผลงานดีเด่นในด้านศิลปวัฒนธรรมเกิดกำลังใจในการอนุกรักษ์เผยแพร่ศิลปวัฒนธรรมของท้องถิ่นและของชาติ</t>
  </si>
  <si>
    <t>ยกระดับศักยภาพชุมชนด้วยโมเดลเศรษฐกิจ BCG เพื่อสร้างมูลค่าเพิ่มทางเศรษฐกิจฐานรากชุมชน (พัฒนาแหล่งพื้นที่การเกษตรแบบยั่งยืน)</t>
  </si>
  <si>
    <t xml:space="preserve"> - เกษตรกรตำบลแม่คำและตำบลศรีดอนมูลได้รับพัฒนาศักยภาพเกษตรกรสู่การเป็นนวัตกรถ่ายทอดระบบทำการเกษตรแบบยั่งยืนเชิงฟื้นฟูทั้งระบบการเพาะปลูก การผลิต และการเก็บเกี่ยวผลผลิต
 - ชุมชนมีนวัตกรรมกระบวนการปรับปรุง ฟื้นฟูสภาพดิน ธาตุอาหาร ระบบน้ำ วิธีการปลูก ดูแล เก็บเกี่ยวผลผลิตในพื้นที่การเกษตร
 - ชุมชนมีผลิตภัณฑ์สินค้าเกษตรที่สามารถสร้างรายได้เพิ่ม</t>
  </si>
  <si>
    <t xml:space="preserve"> - เกษตรกรเป็นผู้นำในการสร้างความตระหนักถึงการรองรับ ปรับตัวต่อสิ่งแวดล้อมและการเปลี่ยนแปลงสภาพภูมิอากาศชุมชนท้องถิ่น
 - เกษตรกรมีรายได้เพิ่มขึ้นจากผลิตภัณฑ์สินค้าการเกษตร
 - ประชาชนในชุมชนมีความสุขมวลรวมจากการเข้าร่วมการพัฒนาชุมชน (GVH)</t>
  </si>
  <si>
    <t>ยกระดับศักยภาพชุมชนด้วยโมเดลเศรษฐกิจ BCG เพื่อสร้างมูลค่าเพิ่มทางเศรษฐกิจฐานรากชุมชน (พัฒนานวัตกรรมสีย้อมผ้าธรรมชาติจากดิน)</t>
  </si>
  <si>
    <t xml:space="preserve"> - ชุมชนมีนวัตกรรมและถ่ายทอดองค์ความรู้การย้อมสีผ้าฝ้ายและด้ายจากสีธรรมชาติ (จากดิน) ในพื้นที่กลุ่มวิสาหกิจชุมชนผลิตภัณฑ์ทำมือบ้านจงเจริญ อำเภอเวียงชัย จังหวัดเชียงราย
 - ชุมชนมีผลิตภัณฑ์และบรรจุภัณฑ์รูปแบบใหม่ที่สื่อถึงอัตลักษณ์ของจังหวัดเชียงรายในพื้นที่กลุ่มวิสาหกิจชุมชนผลิตภัณฑ์ทำมือบ้านจงเจริญ อำเภอเวียงชัย จังหวัดเชียงราย
 - ชุมชนมีสื่อประชาสัมพันธ์และสร้างนวัตกรรมสื่อสารการตลาดของผลิตภัณฑ์ผ้าปัก</t>
  </si>
  <si>
    <t xml:space="preserve"> - ประชาชนในชุมชนมีรายได้เพิ่มขึ้น ส่งผลให้คุณภาพชีวิตดีขึ้น
 - ศูนย์การเรียนรู้ของชุมชนและผู้ประกอบการในชุมชนได้รับการยกระดับมาตรฐานผลิตภัณฑ์ที่สูงขึ้น เป็นที่รู้จักและยอมรับอย่างแพร่หลาย</t>
  </si>
  <si>
    <t>ยกระดับศักยภาพชุมชนด้วยโมเดลเศรษฐกิจ BCG เพื่อสร้างมูลค่าเพิ่มทางเศรษฐกิจฐานรากชุมชน (พัฒนาผลิตภัณฑ์อาหารพื้นเมือง)</t>
  </si>
  <si>
    <t xml:space="preserve"> - ชุมชนมีแผนธุรกิจและกลยุทธ์การตลาดดิจิทัล ที่มหาวิทยาลัยราชภัฏเชียงรายพัฒนาขึ้นร่วมกับชุมชน
 - ชุมชนมีผลิตภัณฑ์อาหารที่แปรรูปสำเร็จและมีมูลค่าเพิ่ม
 - ประชาชนในชุมชนได้รับการอบรมด้านการแปรรูปผลิตภัณฑ์และการใช้เทคโนโลยีถนอมอาหาร
 - มีวิสาหกิจชุมชนที่เกิดใหม่จากการดำเนินโครงการ</t>
  </si>
  <si>
    <t xml:space="preserve"> - คุณภาพชีวิตของคนในชุมชนดีขึ้นอย่างมีนัยสำคัญ
 - ชุมชนมีรายได้เพิ่มขึ้นและสามารถพึ่งพาตนเองได้อย่างยั่งยืน</t>
  </si>
  <si>
    <t xml:space="preserve"> - มีแหล่งเรียนรู้ในด้านศิลปวัฒนธรรม ประเพณี ภูมิปัญญา ของท้องถิ่นและของชาติ เพื่อให้บริการกับนักเรียน นักศึกษา บุคลากร และประชาชนทั่วไป</t>
  </si>
  <si>
    <t xml:space="preserve"> - นักเรียน นักศึกษา บุคลากร และประชาชนทั่วไป ได้รับความรู้จากแหล่งเรียนรู้ในด้านศิลปวัฒนธรรม ประเพณี ภูมิปัญญา ของท้องถิ่นและของชาติ
- มหาวิทยาลัยราชภัฏเชียงรายเป็นศูนย์การเรียนรู้ด้านศิลปวัฒนธรรม ประเพณี ภูมิปัญญา ของท้องถิ่นและของชาติ เพื่อส่งเสริมการเรียนรู้ตลอดชีวิตแก่ นักศึกษา บุคลากร และประชาชนทั่วไปในท้องถิ่น
</t>
  </si>
  <si>
    <t>ส่งเสริม ยกระดับอัตลักษณ์วัฒนธรรมชุมชนท้องถิ่น  (ส่งเสริมความรู้ ความสามัคคี)</t>
  </si>
  <si>
    <t xml:space="preserve"> - เกิดรูปแบบจิตอาสาสำหรับการเฝ้าระวังการเกิดอุทกภัยสำหรับประชาชนในพื้นที่ตำบลแม่สาย อำเภอแม่สาย จังหวัดเชียงราย
 - ประชาชนในพื้นที่เกิดความรู้ ความเข้าใจ และทักษะในการบิหารจัดการอุทกภัยเพื่อรับมือและแก้ไขปัญหาอุทกภัยอันจะเกิดในอนาคต
 - มีรายงานการประเมินผล และนวัตกรรม กระบวนการรูปแบบจิตอาสาสำหรับการเฝ้าระวังการเกิดอุทกภัยสำหรับประชาชนในพื้นที่ตำบลแม่สาย อำเภอแม่สาย จังหวัดเชียงราย</t>
  </si>
  <si>
    <t xml:space="preserve"> - ประชาชนในพื้นที่เป้าหมายมีจิตอาสาตามคุณลักษณะคนไทยที่พึงประสงค์ 4 ปรการ ก่อให้เกิดการเฝ้าระวังการเกิดอุทกภัย เกิดความตระหนักในความเป็นจิตอาสา สำนึกรักบ้านเกิด สามารถแพร่ขยายองค์ความรู้ได้ในวงกวาง สร้างเครือข่าย ที่มีความร่วมมือ ดำเนินกิจกรรมอย่างต่อเนื่อง สนับสนุนการเป็นชุมชนเข้มแข็ง และดำเนินการต่อย่างพึงตนเองได้อย่างยั่งยืน
</t>
  </si>
  <si>
    <t>ส่งเสริม ยกระดับอัตลักษณ์วัฒนธรรมชุมชนท้องถิ่น (พัฒนาเครือข่ายดนตรีเยาวชน)</t>
  </si>
  <si>
    <t xml:space="preserve"> - เกิดเครือข่ายและความร่วมมือด้านดนตรีร่วมกับชุมชนวงดุริยางค์เครื่องลมในจังหวัดเชียงรายผลักดันให้เป็น Soft Power ที่โดดเด่นของจังหวัดเชียงราย
 - เกิดองค์ความรู้ และชุมชนมีทักษะทางด้านการบรรเลงดนตรีของคนในชุมชนวงดุริยางค์เครื่องลมประจำท้องถิ่น และสร้างพื้นที่ในการแสดงศักยภาพอัตลักษณ์ทางวัฒนธรรมดนตรีที่โดดเด่น</t>
  </si>
  <si>
    <t xml:space="preserve"> - แกนนำในชุมชนและกลุ่มเยาวชนในชุมชนมีศักยภาพด้านดนตรีเพิ่มขึ้น สามารถแสดงออกทางดนตรีได้อย่างมีประสิทธิภาพมากขึ้นอย่างยั่งยืน
 - ชุมชนวงดุริยางค์เครื่องลมประจำท้องถิ่น สามารถสร้างสรรค์และเผยแพร่ดนตรีบนฐานอัตลักษณ์วัฒนธรรมท้องถิ่น นำไปสู่การต่อยอดเป็นชุมชนต้นแบบในการพัฒนาด้านดนตรี (Soft Power) ที่โดดเด่นของจังหวัดเชียงราย
</t>
  </si>
  <si>
    <t>ส่งเสริม ยกระดับอัตลักษณ์วัฒนธรรมชุมชนท้องถิ่น (พัฒนาศักยภาพแกนนำเยาวชน)</t>
  </si>
  <si>
    <t xml:space="preserve"> - เกิดนวัตกรรมสื่อเทคโนโลยีดิจิทัลที่สามารถส่งเสริมภูมิปัญญาวัฒนธรรมชุมชน
 - เครือข่ายความร่วมมือที่ส่งเสริมภูมิปัญญาวัฒนธรรมชุมชน ระหว่างหน่วยงานภาครัฐ ภาคประชาสังคม ภาคเอกชน และมหาวิทยาลัย
 - กลุ่มเป้าหมายมีความสุขมวลรวมจากการเข้าร่วมโครงการ (GVH)
 - นักเรียนที่เป็นแกนนำเยาวชนมีความรู้ความเข้าใจภูมิปัญญาวัฒนธรรมชุมชน</t>
  </si>
  <si>
    <t xml:space="preserve"> - แกนนำเยาวชนสามารถร่วมเป็นผู้ส่งเสริมภูมิปัญญาวัฒนธรรมให้ชุมชนท้องถิ่น
 - พื้นที่ตำบลแม่สายมีภาพลักษณ์แห่งการเป็นเมืองภูมิปัญญาวัฒนธรรมจากผลงงานของแกนนำเยาวชน</t>
  </si>
  <si>
    <t>ส่งเสริม ยกระดับอัตลักษณ์วัฒนธรรมชุมชนท้องถิ่น (ยกระดับทุนทางวัฒนธรรมของชาติพันธ์ไทใหญ่)</t>
  </si>
  <si>
    <t xml:space="preserve"> - เกิดแหล่งเรียนรู้ของ ชาติพันธุ์ไทใหญ่บ้านห้วยน้ำขุ่น
 - ชุมชนชาติพันธุ์ไทใหญ่ ห้วยน้ำขุ่นได้รับองค์ความรู้ที่เป็นทุนทางวัฒนธรรมที่ชุมชนห้วยน้ำขุ่น
 - ภูมิปัญญาด้านงานช่างฝีมือดั้งเดิมของชาติพันธุ์ไทใหญ่ ชุมชนบ้านห้วยน้ำขุ่นได้รับการยกระดับ</t>
  </si>
  <si>
    <t xml:space="preserve"> - เยาวชนและประชาชนในชุมชนเกิดความภาคภูมิใจและมีจิตสำนึกในการทำนุบำรุงศิลปะ และวัฒนธรรมภูมิปัญญาท้องถิ่นของตนอย่างยั่งยืน</t>
  </si>
  <si>
    <t xml:space="preserve"> -มีการจัดกิจกรรมเพื่อส่งเสริมความรู้เกี่ยวกับการใช้สมุนไพร และ การประยุกต์วัสดุเหลือใช้
- มีการจัดกิจกรรมอบรมเชิงปฏิบัติการให้กับผู้สูงอายุและนักเรียนภายในเขตอ.เมือง จ.เชียงราย</t>
  </si>
  <si>
    <t xml:space="preserve"> - ชุมชนมีความตระหนักในรักษาสิ่งแวดล้อมรู้ถึงวิธีประยุกต์ใช้วัสดุ และ การใช้สมุนไพร
- ผู้สูงอายุในชุมชนสามารถนำความรู้ที่ได้ไปพัฒนาอาชีพ หรือทำเป็นอาชีพเสริมสร้างรายได้
- มีการสร้างการเครือข่ายความร่วมมือกับโรงเรียนและชุมชน</t>
  </si>
  <si>
    <t xml:space="preserve"> -  บุคลากรและนักศึกษาคณะมนุษยศาสตร์และสังคมศาสตร์ มหาวิทยาลัยราชภัฏเชียงราย มีองความรู้ อนุรักษ์และสืบสานด้านศิลปวัฒนธรรมของท้องถิ่นและของชาติ</t>
  </si>
  <si>
    <t xml:space="preserve"> - คณะมนุษยศาสตร์และสังคมศาสตร์ มหาวิทยาลัยราชภัฏเชียงรายมีส่วนร่วมในการเผยแพร่องความรู้ด้านศิลปวัฒนธรรมของท้องถิ่นและของชาติ ให้เป็นที่ยอมรับจากรุ่นสู่รุ่น</t>
  </si>
  <si>
    <t xml:space="preserve"> - สวนสมเด็จพระศรีนครินทร์เชียงราย ได้รับการดูแลบำรุงรักษาปรับปรุงสภาพแวดล้อมภูมิทัศน์ให้มีความสวยงามด้วยไม้ดอก ไม้ประดับ เป็นแหล่งเรียนรู้ทางด้านพฤกษศาสตร์ สถาปัตยกรรมแบบล้านนา และวิถีชีวิตชนเผ่า</t>
  </si>
  <si>
    <t>การพัฒนานวัตกรรมชุมชนเชิงพื้นที่ด้วยกระบวนการวิศวกรสังคม</t>
  </si>
  <si>
    <t xml:space="preserve"> - เกิดนวัตกรรมชุมชน/แนวทางในการพัฒนา แก้ไขปัญหาและยกระดับคุณภาพของชุมชนท้องถิ่น
 - แกนนำวิศวกรสังคมมีความรู้และทักษะวิศวกรสังคม 4 ด้าน สามารถขับเคลื่อนและมีส่วนร่วมในการพัฒนาและแก้ไขปัญหาชุมชนท้องถิ่นให้เกิดความเข้มแข็ง</t>
  </si>
  <si>
    <t xml:space="preserve"> - นักศึกษา และคนในชุมชนสามารถนำองค์ความรู้และประสบการณ์ต่างๆ ที่แลกเปลี่ยนกันไปพัฒนาแก้ไขปัญหาชุมชน สังคม และประเทศชาติต่อไป
 - ปัญหาของชุมชนได้รับการแก้ไขด้วยนวัตกรรมชุมชนและกระบวนการจากแกนนํานักศึกษาวิศวกรสังคมของมหาวิทยาลัยราชภัฏเชียงรายส่งผลให้ชุมชนท้องถิ่นเกิดความเข้มแข็งและมีความสุขอย่างยั่งยืน</t>
  </si>
  <si>
    <t>ต.ค.  - ธ.ค. 68</t>
  </si>
  <si>
    <t>จัดการเรียนการสอนรูปแบบสหกิจศึกษา และการศึกษาเชิงบูรณาการกับการทำงาน (Cooperative and Work Integrated Education: CWIE)</t>
  </si>
  <si>
    <t>ธ.ค. 68 - มี.ค. 69</t>
  </si>
  <si>
    <t xml:space="preserve"> -นักศึกษาได้มีโอกาสแลกเปลี่ยนเรียนรรู้และเสริมสร้างประสบการณ์วิชาการ วิชาชีพ และวิชากชีวิตในสถานประกอบการหรือองค์กรผู้ใช้บัณฑิต
 - มหาวิทยาลัยราชภัฏเชียงรายมีเครือข่ายความร่วมมือในการผลิตบัณฑิตระหว่างมหาวิทยาลัยและสถานประกอบการ/องค์กรผู้ใช้บัณฑิตทั้งภาครัฐ ภาคเอกชน และชุมชน</t>
  </si>
  <si>
    <t xml:space="preserve"> -  นักศึกษาสามารถพัฒนาตนเองให้มีความพร้อมในการทำงาน ประกอบวิชาชีพ และสอดคล้องความต้องการ
 - นักศึกษาตระหนักถึงความสำคัญของความรู้ตลอดจนมีการพัฒนาทักษะการนำองค์ความรู้ไปประยุกต์ใช้เพื่อการลื่อสารและการ คิดเชิงคิดวิเคราะห์ และการสร้างสรรค์เชิงสื่อนวัตกรรมได้</t>
  </si>
  <si>
    <t xml:space="preserve"> - มีการปรับปรุงและพัฒนาโครงสร้างเครือข่ายให้ครอบคลุมพื้นที่ใช้งานหลักของมหาวิทยาลัย
 - มีบริการระบบสารสนเทศของมหาวิทยาลัยมีความมั่นคงปลอดภัย มีเสถียรภาพและทันสมัย</t>
  </si>
  <si>
    <t xml:space="preserve"> -  เพิ่มประสิทธิภาพการเรียนการสอนและการบริหารจัดการภายในมหาวิทยาลัย โดยมีการใช้งานระบบสารสนเทศมากขึ้น
 - มหาวิทยาลัยมีโคร้างเครือข่ายคอมพิวเตอร์ที่มีเสถียรภาพและปลอดภัยมากขึ้น</t>
  </si>
  <si>
    <t xml:space="preserve"> - มีการจัดหาผู้ให้บริการอินเทอร์เน็ตสำหรับสนับสนุนการเรียนการสอน การสืบค้นข้อมูล และสามารถปฏิบัติงานได้ในทุกที่ของมหาวิทยาลัย</t>
  </si>
  <si>
    <t xml:space="preserve"> - นักศึกษาและบุคลากรมหาวิทยาลัยราชภัฏเชียงรายมีอินเทอร์เน็ตในการเรียนการสอนการสืบค้นข้อมูล และการปฏิบัติงานในทุกทีของมหาวิทยาลัย</t>
  </si>
  <si>
    <t xml:space="preserve"> - มหาวิทยาลัยสามารถใช้งานซอฟต์แวร์ลิขสิทธิ์ถูกต้องตามกฎหมายเพื่อประกอบการเรียนการสอนและการปฏิบัติงาน</t>
  </si>
  <si>
    <t xml:space="preserve"> - นักศึกษา บุคลากรมหาวิทยาลัยราชภัฏเชียงรายสามารถใช้งานระบบสารสนเทศได้อย่างมีประสิทธิภาพมั่นคงปลอดภัยและได้มาตรฐาน
 - มหาวิทยาลัยมีลิขสิทธิ์ซอฟต์แวร์ที่มีประสิทธิภาพในการดำเนินงานด้านเทคโนโลยีสารสนเทศ</t>
  </si>
  <si>
    <t xml:space="preserve"> - นักศึกษาได้รับการพัฒนาและเสริมสร้างคุณลักษณะบัณฑิตที่พึงประสงค์ และมีทักษะบัณฑิตแห่งศตวรรษที่ 21 เป็นไปตามอัตลักษณ์ของหน่วยงาน และมหาวิทยาลัย</t>
  </si>
  <si>
    <t xml:space="preserve"> - นักศึกษามีทักษะบัณฑิตแห่งศตวรรษที่ 21 เป็นไปตามอัตลักษณ์ของหน่วยงานและมหาวิทยาลัย และตรงตามความต้องการของตลาดแรงงาน</t>
  </si>
  <si>
    <t xml:space="preserve"> - มหาวิทยาลัยราชภัฏเชียงราย มีสภาพ แวดล้อมภูมิทัศน์ สร้างบรรยากาศด้านการปฏิบัติงานที่ดีและเอื้ออำนวยต่อการจัดการเรียนการสอน</t>
  </si>
  <si>
    <t xml:space="preserve"> -มหาวิทยาลัยราชภัฏเชียงราย เป็นองค์กรแห่งความสุข (Happy University)</t>
  </si>
  <si>
    <t xml:space="preserve"> - ผู้เข้ารับการอบรมสามารถดำเนินการเบื้องต้นในระบบสารสนเทศ CISA ได้ เช่น การกรอกข้อมูลหลักสูตร รายวิชา และองค์ประกอบที่เกี่ยวข้อง</t>
  </si>
  <si>
    <t xml:space="preserve"> -  บุคลากรมีความรู้ ความเข้าใจ และทักษะที่จำเป็นในการใช้ระบบสารสนเทศเพื่อสนับสนุนการบริหารจัดการหลักสูตรอย่างยั่งยืน</t>
  </si>
  <si>
    <t>เม.ย. - ก.ย. 69</t>
  </si>
  <si>
    <t xml:space="preserve"> - มีหลักสูตรการสอนที่หลากหลายรูปแบบทั้งระบบปริญญา (Degree) และการศึกษาอบรม  (Non-degree) ที่ให้โอกาสทางการศึกษาแก่ชุมชนได้ทุกช่วงวัย</t>
  </si>
  <si>
    <t xml:space="preserve"> - ประชาชนมีทางเลือกในการเข้าศึกษาต่อที่วิทยาลัยการแพทย์ฯ ทั้งในระบบปริญญา (Degree) และการศึกษาอบรม  (Non-degree)</t>
  </si>
  <si>
    <t xml:space="preserve"> - มีทรัพยากรสารสนเทศหลากหลายรูปแบบที่สามารถสนับสนุนการเรียนการสอน การค้นคว้าวิจัย และตอบสนองความต้องการของผู้ใช้บริการ</t>
  </si>
  <si>
    <t xml:space="preserve"> - ผู้ใช้บริการมีความพึงพอใจต่อทรัพยากรสนับสนุนการเรียนรู้ และบริการเพิ่มขึ้น</t>
  </si>
  <si>
    <t xml:space="preserve"> - ฟาร์มสาธิตเภสัชเกษตรมีความพร้อมในด้านสถานที่ รวมถึงความหลากหลายของต้นพันธุ์พืชสมุนไพรที่เอื้อต่อการเรียนรู้ของนักศึกษาหลักสูตรการแพทย์แผนไทยและหลักสูตรวิทยาศาสตรบัณฑิตสาขาวิชาเทคโนโลยีสมุนไพรและผลิตภัณฑ์เสริมสุขภาพ ให้สามารถปรับตัวได้ทันต่อสถานการณ์ จนมีทักษะความชำนาญที่สามารถปฏิบัติได้อย่างถูกต้องตามหลักเกณฑ์มาตรฐานวิชาการวิชาชีพในระดับประเทศและระดับสากล</t>
  </si>
  <si>
    <t xml:space="preserve"> - นักศึกษาได้รับความรู้ มีทักษะ มีความชำนาญ ในการฝึกปฏิบัติด้านเภสัชกรรมไทย โดยเฉพาะกระบวนการผลิตวัตถุดิบสมุนไพรที่มีคุณภาพ พิถีพิถันตั้งแต่การคัดเลือกสายพันธุ์ การเพาะขยายพันธุ์ที่ไม่กลายพันธุ์ การเพาะปลูกให้ได้วัตถุดิบที่ปลอดการปนเปื้อน การเก็บเกี่ยวตามมาตรฐาน และการควบคุมคุณภาพวัตถุดิบให้ได้มาตรฐาน รวมทั้งนักศึกษาได้รับการสนับสนุนด้านสถานที่ที่เหมาะสมและครบถ้วนสมบูรณ์ ตามมาตรฐานวิชาการและวิชาชีพแพทย์แผนไทย</t>
  </si>
  <si>
    <t xml:space="preserve"> - มีระบบและกลไกการดำเนินงานโครงการ TO BE NUMBER ONE ภายในมหาวิทยาลัยมีความเข้มแข็งและเป็นระบบ
-  มีระบบให้คำปรึกษาปัญหาวัยรุ่น ยาเสพติด และสุขภาพจิต โดยมีทีมบุคลากรหรือแกนนำที่มีประสิทธิภาพ</t>
  </si>
  <si>
    <t xml:space="preserve"> - นักศึกษาและบุคลากรในมหาวิทยาลัยมีความตระหนักรู้เกี่ยวกับปัญหายาเสพติดและมีพฤติกรรมในการหลีกเลี่ยงสิ่งเสพติดมากขึ้น
- มหาวิทยาลัยมีชื่อเสียงและได้รับการยอมรับในระดับภูมิภาคด้านการดำเนินงาน TO BE NUMBER ONE และการป้องกันยาเสพติดในสถานศึกษา</t>
  </si>
  <si>
    <t>เม.ย. - มิ..ย. 69</t>
  </si>
  <si>
    <t>พัฒนาศักยภาพผู้ปฏิบัติงานธุรการระดับมหาวิทยาลัยให้เป็นมืออาชีพ</t>
  </si>
  <si>
    <t xml:space="preserve"> - จำนวนบุคลากรผู้ปฏิบัติงานธุรการที่เข้าร่วมการอบรมเชิงปฏิบัติการ </t>
  </si>
  <si>
    <t xml:space="preserve"> - เกิดความร่วมมือที่ดีระหว่างผู้ปฏิบัติงานธุรการของมหาวิทยาลัยระหว่างหน่วยงาน ส่งผลให้การบริหารจัดการภายในมหาวิทยาลัยมีประสิทธิภาพ
 - ผู้ปฏิบัติงานธุรการมีสมรรถนะในการทำงานเพิ่มขึ้น และสามารถนำความรู้ไปประยุกต์ใช้ในงานประจำได้จริง</t>
  </si>
  <si>
    <t xml:space="preserve"> - มหาวิทยาลัยดำเนินการจัดการเรียนการสอนในระบบคลังหน่วยกิต (Credit Bank) ในรูปแบบที่หลากหลาย มีคุณภาพ มาตรฐาน และเป็นที่ยอมรับจากชุมชนท้องถิ่น
 - มหาวิทยาลัยมีระบบและกลไกการพัฒนาทักษะการเรียนรู้ตลอดชีวิต (Up-skill) เพื่อพัฒนาทักษะและสมรรถนะของนักศึกษา โดยเน้นการพัฒนาทักษะในศตวรรษที่ 21
 - มหาวิทยาลัยมีหลักสูตรและการสอนที่เน้นผลลัพธ์การเรียนรู้ของผู้เรียนเป็นสำคัญ (OBE)
</t>
  </si>
  <si>
    <t xml:space="preserve"> -  สำนักวิทยบริการและเทคโนโลยีสารสนเทศ มีพื้นที่ให้บริการที่ตรงตามเกณฑ์ ห้องสมุดสีเขียว</t>
  </si>
  <si>
    <t xml:space="preserve"> - บุคลากร และผู้ใช้บริการมีความรู้ความเข้าใจเกี่ยวกับห้องสมุดสีเขียว
 - บุคลากรภายในสำนักวิทยบริการมีความตระหนักถึงการลดใช้พลังงาน และรักษาคุณภาพสิ่งแวดล้อม</t>
  </si>
  <si>
    <t>ยกระดับคุณภาพและมาตรฐานห้องปฏิบัติการกลางวิทยาศาสตร์พื้นฐาน (Central Laboratory of Fundamental Sciences)</t>
  </si>
  <si>
    <t xml:space="preserve"> - ห้องปฏิบัติการวิทยาศาสตร์มีวัสดุอุปกรณ์ สารเคมีที่เพียงพอต่อการจัดการเรียนการสอน</t>
  </si>
  <si>
    <t xml:space="preserve"> - ห้องปฏิบัติการวิทยาศาสตร์ สามารถรองรับการจัดการเรียนการสอนทางวิทยาศาสตร์ให้กับนักศึกษา มหาวิทยาลัยราชภัฏเชียงราย อย่างมีประสิทธิภาพ</t>
  </si>
  <si>
    <t xml:space="preserve"> - ข้อสอบวัดความรู้ด้านเทคโนโลยีสารสนเทศแรกเข้า (BIT) และก่อนจบ (EIT) สำหรับนักศึกษาแรกเข้าและบัณฑิตของมหาวิทยาลัยมีมาตรฐานและตรงกับเทคโนโลยีในปัจจุบัน</t>
  </si>
  <si>
    <t xml:space="preserve"> - นักศึกษาของมหาวิทยาลัยราชภัฏเชียงรายมีความรู้ด้านเทคโนโลยีสารสนเทศที่ตรงกับเทคโนโลยีในปัจจุบันและสามารถนำไปประยุกต์ใช้ในการเรียนการสอนและการทำงานในอนาคตได้</t>
  </si>
  <si>
    <t xml:space="preserve">  - นักศึกษามีความรู้และทักษะการใช้เทคโนโลยีปัญญาประดิษฐ์ ช่วยในการศึกษาค้นคว้าวิจัย
 </t>
  </si>
  <si>
    <t xml:space="preserve"> - นักศึกษาสามารถใช้เทคโนโลยีปัญญาประดิษฐ์ช่วยในการค้นหา และวิเคราะห์วรรณกรรมได้อย่างมีประสิทธิภาพ
- นักศึกษาสามารถลดระยะเวลาในการทบทวนวรรณกรรมได้</t>
  </si>
  <si>
    <t xml:space="preserve"> - บุคลากรมีความรู้ ความเข้าใจในบทบาทหน้าที่จากการเข้าร่วมประชุม
 - มีเครือข่ายของสภาคณาจารย์และข้าราชการ กลุ่มมหาวิทยาลัยราชภัฏที่ร่วมกันพัฒนาการทำงานสภาคณาจารย์และข้าราชการ</t>
  </si>
  <si>
    <t xml:space="preserve"> - บุคลากรสภาคณาจารย์และข้าราชการนำความรู้ที่ได้รับมาปรับใช้ในการทำงานตามบทบาทหน้าที่ได้อย่างมีประสิทธิภาพ
 - สภาคณาจารย์และข้าราชการเกิดการทำงานร่วมกันกับเครือข่ายอย่างมีประสิทธิภาพ</t>
  </si>
  <si>
    <t>พัฒนาคุณภาพการจัดการเรียนการสอนโรงเรียนสาธิตมหาวิทยาลัยราชภัฏเชียงราย</t>
  </si>
  <si>
    <t xml:space="preserve"> -  เผยแพร่ข่าวสารประชาสัมพันธ์โรงเรียนสาธิตมหาวิทยาลัยราชภัฏเชียงราย ระดับมัธยมศึกษา ทั้งออนไลน์และสื่อสิ่งพิมพ์
 - นักเรียนมีความรู้ ความเข้าใจและมีทักษะด้านวิชาการของศตวรรษที่ 21
 - หลักสูตรได้รับการปรับปรุงตามเกณฑ์การประกันคุณภาพการศึกษาของกระทรวงศึกษาธิการ
</t>
  </si>
  <si>
    <t xml:space="preserve"> - โรงเรียนสาธิต ระดับมัธยมศึกษา จัดบริการสิ่งสนับสนุนการเรียนรู้แก่นักเรียน ที่หลากหลาย มีคุณภาพ เพียงพอ และเหมาะสมต่อการจัดการเรียนการสอน</t>
  </si>
  <si>
    <t>พัฒนาโครงร่างวิจัย/นวัตกรรมเพื่อขอรับการสนับสนุน</t>
  </si>
  <si>
    <t xml:space="preserve"> - ผลงานวิจัยและนวัตกรรมมีการเผยแพร่ในระดับชาตินานาชาติ หรือถ่ายทอดสู่ท้องถิ่น/ชุมชน
 - มีโครงการวิจัยที่ได้รับการสนับสนุนทุนวิจัยจากทั้งภายในและภายนอก
 - ผลงานวิจัยและนวัตกรรมมีการเผยแพร่ในระดับชาตินานาชาติ หรือถ่ายทอดสู่ท้องถิ่น/ชุมชน</t>
  </si>
  <si>
    <t xml:space="preserve"> - สามารถใช้ประโยชน์จากงานวิจัยสถาบันในการกำหนดนโยบาย การวางแผน การบริหารงาน การตัดสินใจในด้านต่างๆ ตลอดจนการแก้ไขปัญหาเฉพาะที่เกิดขึ้นได้โดยตรง</t>
  </si>
  <si>
    <t>พัฒนาชุมชนเข้มแข็งด้านสุขภาพ</t>
  </si>
  <si>
    <t xml:space="preserve"> - การบริการวิชาการแก่สังคมของคณะสอดคล้องกับบริบท ปัญหา และความต้องการของท้องถิ่น ชุมชน และสังคม
 - มีเครือข่ายความร่วมมือด้านบริการวิชาการแก่สังคมเพื่อการพัฒนาท้องถิ่น ชุมชน และสังคม</t>
  </si>
  <si>
    <t>พัฒนาระบบประกันคุณภาพการศึกษาตามเกณฑ์การประเมินคุณภาพการศึกษา AUN-QA</t>
  </si>
  <si>
    <t xml:space="preserve"> -คณะพยาบาลศาสตร์เข้ารับการตรวจประเมินคุณภาพการศึกษา AUN-QA และสามารถนำผลการประเมินมาปรับปรุง พัฒนาคุณภาพให้ดีขึ้นอย่างต่อเนื่อง</t>
  </si>
  <si>
    <t>จัดการความเสี่ยงด้านความปลอดภัยและทรัพย์สินของบุคลากร</t>
  </si>
  <si>
    <t xml:space="preserve"> - บุคลากรและนักศึกษามีความรู้และความเข้าใจการบริหารจัดการความเสี่ยงของคณะพยาบาลศาสตร์</t>
  </si>
  <si>
    <t xml:space="preserve"> - บุคลากรและนักศึกษามีความปลอดภัยจากความเสี่ยงที่อาจจะเกิดขึ้น</t>
  </si>
  <si>
    <t xml:space="preserve"> - ผู้เข้ารับการฝึกอบรมได้เรียนรู้กระบวนการและวิธีการในการตรวจประเมินคุณภาพหลักสูตรตามเกณฑ์ AUN-QA ที่ถูกต้องอย่างเป็นระบบ
</t>
  </si>
  <si>
    <t xml:space="preserve"> - การดำเนินงานของคณะพยาบาลศาสตร์เป็นไปตามเกณฑ์การประกันคุณภาพการศึกษา AUN-QA ซึ่งสะท้อนการจัดการศึกษาอย่างมีคุณภาพ
</t>
  </si>
  <si>
    <t>ก.ค.- ก.ย. 69</t>
  </si>
  <si>
    <t>เม.ย.- มิ.ย. 69</t>
  </si>
  <si>
    <t>ประชุมเชิงปฏิบัติการเพื่อการพัฒนาการจัดการเรียนการสอน (แบบ Active Learning การพัฒนานวัตกรรม และการสอน โดยใช้ Simulation lab)</t>
  </si>
  <si>
    <t xml:space="preserve"> - ประชุมเชิงปฏิบัติการเพื่อการพัฒนาการจัดการเรียนการสอน (แบบ Active Learning การพัฒนานวัตกรรม และการสอน โดยใช้ Simulation lab)</t>
  </si>
  <si>
    <t xml:space="preserve"> - คณะพยาบาลศาสตร์มีการจัดการเรียนการสอนมีคุณภาพ</t>
  </si>
  <si>
    <t>ต.ค. 68 - มิ..ย. 69</t>
  </si>
  <si>
    <t>ผลิตตำราทางการพยาบาล</t>
  </si>
  <si>
    <t xml:space="preserve"> - อาจารย์ได้รับการเสริมทักษะด้านการเขียนหนังสือตำรา สามารถผลิตตำราที่มีคุณภาพ</t>
  </si>
  <si>
    <t xml:space="preserve"> - มีหนังสือหรือตำราอย่างน้อย 2 เล่ม สำหรับใช้ในการจัดการเรียนการสอน</t>
  </si>
  <si>
    <t>พัฒนาสมรรถนะอาจารย์และบุคลากรด้านการพัฒนาหลักสูตรสู่มาตรฐาน AUN-QA</t>
  </si>
  <si>
    <t xml:space="preserve"> -ให้ทุนการศึกษาผู้สำเร็จการศึกษระดับปริญญาตรีทางการพยาบาล เพื่อศึกษาต่อในระดับปริญญาโท จำนวน 2 คน
 - บุคลากรได้รับการพัฒนาความรู้ ทักษะ และสมรรถนะทางวิชาการและวิชาชีพอย่างต่อเนื่อง
 - บุคลากรสายวิชาการมีคุณวุฒิทางการศึกษาและตำแหน่งทางวิชาการที่ตรงหรือสัมพันธ์กับหลักสูตรที่เปิดสอนในสัดส่วนที่เหมาะสม
 - อาจารย์และบุคลากรได้รับการพัฒนาความรู้และทักษะด้านการพัฒนาหลักสูตรสู่มาตรฐาน AUN-QA และ EdPEx</t>
  </si>
  <si>
    <t xml:space="preserve"> - บุคลากรได้รับการส่งเสริมสนับสนุนในการแสวงหาและพัฒนาองค์ความรู้ในศาสตร์ทางวิชาการและวิชาชีพอย่างต่อเนื่อง เพื่อนำไปประยุกต์ใช้ในการปฏิบัติงานอย่างมีประสิทธิภาพ
 - มีอาจารย์ประจำตามข้อบังคับสภาการพยาบาลว่าด้วยหลักเกณฑ์การรับรองสถาบันการศึกษาวิชาการพยาบาลและการผดุงครรภ์</t>
  </si>
  <si>
    <t>เงินรายได้สะสม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</si>
  <si>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</si>
  <si>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</si>
  <si>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</si>
  <si>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</si>
  <si>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</si>
  <si>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</si>
  <si>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</si>
  <si>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</si>
  <si>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</si>
  <si>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</si>
  <si>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</si>
  <si>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</si>
  <si>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</si>
  <si>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</si>
  <si>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</si>
  <si>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</si>
  <si>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</si>
  <si>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</si>
  <si>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</si>
  <si>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</si>
  <si>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</si>
  <si>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</si>
  <si>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</si>
  <si>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</si>
  <si>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</si>
  <si>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</si>
  <si>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</si>
  <si>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</si>
  <si>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</si>
  <si>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</si>
  <si>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</si>
  <si>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</si>
  <si>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</si>
  <si>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 xml:space="preserve"> - ครูนำรูปแบบนวัตกรรมมาขับเคลื่นให้นักเรียนมีความฉลาดรู้ (PISA) ตามฐานสมรรถนะ PTRU model โดยน้อมนำพระบรมราโชบายด้านการศึกษาเป็นฐาน
 - คะแนนผลสัมฤทธิ์ความฉลาดรู้ (PISA) ของนักเรียนโรงเรียนฝึกหัดครูที่เป็นเครือข่ายในพื้นที่บริการของมหาวิทยาลัยราชภัฏเชียงรายที่เข้าร่วมโครงงาน มีพัฒนาการที่สูงขึ้น
 - มีโรงเรียนต้นแบบเชิงพื้นที่ในการขับเคลื่อนให้นักเรียนมีความฉลาดรู้ (PISA)  ตามฐานสมรรถนะ PTRU model โดยน้อมนำพระบรมราโชบายด้านการศึกษาเป็นฐาน</t>
  </si>
  <si>
    <t xml:space="preserve"> - มีรายงานผลการประเมินการดำเนินงานตามแผนปฏิบัติการประจำปี งบประมาณ พ.ศ. 2568 และ พ.ศ. 2569 รอบระยะเวลา 6 เดือน (ต.ค. 68 - มี.ค. 69) เสนอต่อผู้บริหาร
 - หน่วยงานภายในมหาวิทยาลัยราชภัฏเชียงรายมีแผนยุทธศาสตร์การพัฒนาหน่วยงานที่สามารถนำไปใช้เป็นเครื่องมือในการขับเคลื่อนองค์กรได้อย่างมีทิศทาง</t>
  </si>
  <si>
    <t xml:space="preserve"> - มหาวิทยาลัยราชภัฏเชียงรายมีแผนยุทธศาสตร์การพัฒนามหาวิทยาลัยที่สามารถนำไปใช้เป็นเครื่องมือในการขับเคลื่อนองค์กรได้อย่างมีทิศทาง
 - มหาวิทยาลัยมีรายงานผลการการดำเนินงานตามแผนยุทธศาสตร์การพัฒนา ประจำปีงบประมาณ พ.ศ. 2568 สำหรับใช้ตรวจสอบเป้าหมายที่กำหนด กับผลการดำเนินงานที่เกิดขึ้นจริง
 - มหาวิทยาลัยมีงบประมาณสำหรับการดำเนินงานตามพันธกิจ และมีงบประมาณใช้สำหรับการพัฒนาและแก้ไขปัญหาในกรณีฉุกเฉินและจำเป็น 
 - มีคู่มือการจัดทำแผนปฏิบัติการ ประจำปีงบประมาณ พ.ศ. 2570 ที่แปลงมาจากแผนการดำเนินงาน (Action plan) ตามแผนยุทธศาสตร์การพัฒนามหาวิทยาลัย สำหรับใช้เป็นแนวทางในการจัดทำรายละเอียดโครงการ กิจกรรม 
 </t>
  </si>
  <si>
    <t xml:space="preserve"> - มหาวิทยาลัยมีการขับเคลื่อนการดำเนินงานคลังหน่วยกิตที่สามารถสร้างระบบการเรียนรู้ในคลังหน่วยกิต (Credit Bank) ให้มีการจัดการเรียนการสอนในรูปแบบการเรียนออนไลน์ (Online Learning Platform) ให้ครอบคลุมกลุ่มเป้าหมายได้มากยิ่งขึ้น</t>
  </si>
  <si>
    <t xml:space="preserve"> - การผลิตบัณฑิตสอดคล้องกับความต้องการของชุมชนและสังคม ส่งผลให้บัณฑิตของมหาวิทยาลัยได้งานทำในพื้นที่หรือภูมิภาคเพิ่มมากขึ้น
 - นักศึกษาในระบบการศึกษาภาคปกติ (ระดับปริญญา) ของมหาวิทยาลัยมีจำนวนเพิ่มขึ้น
 - นักศึกษามีทักษะที่จำเป็นในการทำงานและความต้องการของตลาดแรงงาน ตลอดจนมี Skill Transcript ที่ช่วยให้นักศึกษาสามารถพัฒนาตนเองให้มีทักษะและสมรรถนะที่เป็นประโยชน์ต่อการสมัครงานหรือศึกษาต่อในอนาคตอีกด้วย
 - มหาวิทยาลัยได้ส่งเสริมการเรียนรู้ตลอดชีวิตสำหรับคนทุกช่วงวัย โดยเชื่อมโยงการศึกษาในระบบ การศึกษานอกระบบ และการศึกษาตามอัธยาศัยอันจะส่งผลเพิ่มพูนความรู้ ทักษะ สมรรถนะและเจตคติ ที่จะเป็นประโยชน์ในการพัฒนาทรัพยากรบุคคลของประเทศ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</si>
</sst>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5" formatCode="&quot;฿&quot;#,##0;\-&quot;฿&quot;#,##0"/>
    <numFmt numFmtId="6" formatCode="&quot;฿&quot;#,##0;[Red]\-&quot;฿&quot;#,##0"/>
    <numFmt numFmtId="42" formatCode="_-&quot;฿&quot;* #,##0_-;\-&quot;฿&quot;* #,##0_-;_-&quot;฿&quot;* &quot;-&quot;_-;_-@_-"/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&quot;$&quot;#,##0_);\(&quot;$&quot;#,##0\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\t&quot;฿&quot;#,##0_);\(\t&quot;฿&quot;#,##0\)"/>
    <numFmt numFmtId="169" formatCode="_(* #,##0_);_(* \(#,##0\);_(* &quot;-&quot;??_);_(@_)"/>
    <numFmt numFmtId="170" formatCode="0.00000&quot;  &quot;"/>
    <numFmt numFmtId="171" formatCode="#,##0.00&quot; F&quot;_);\(#,##0.00&quot; F&quot;\)"/>
    <numFmt numFmtId="172" formatCode="#,##0&quot; $&quot;;\-#,##0&quot; $&quot;"/>
    <numFmt numFmtId="173" formatCode="\ช\ช\:\น\น\:\ท\ท"/>
    <numFmt numFmtId="174" formatCode="\t0%"/>
    <numFmt numFmtId="175" formatCode="&quot;ฃ&quot;#,##0.00;\-&quot;ฃ&quot;#,##0.00"/>
    <numFmt numFmtId="176" formatCode="&quot; &quot;#,##0.00&quot; &quot;;&quot;-&quot;#,##0.00&quot; &quot;;&quot; -&quot;00&quot; &quot;;&quot; &quot;@&quot; &quot;"/>
    <numFmt numFmtId="177" formatCode="_ * #,##0.00_ ;_ * \-#,##0.00_ ;_ * &quot;-&quot;??_ ;_ @_ "/>
    <numFmt numFmtId="178" formatCode="_-* #,##0_-;\-* #,##0_-;_-* &quot;-&quot;??_-;_-@_-"/>
    <numFmt numFmtId="179" formatCode="_-* #,##0_-;\-* #,##0_-;_-* &quot;&quot;_-;_-@_-"/>
    <numFmt numFmtId="180" formatCode="_(* #,##0.0000_);_(* \(#,##0.0000\);_(* &quot;-&quot;??_);_(@_)"/>
    <numFmt numFmtId="181" formatCode="\t&quot;$&quot;#,##0_);\(\t&quot;$&quot;#,##0\)"/>
  </numFmts>
  <fonts count="8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6"/>
      <name val="TH SarabunPSK"/>
      <family val="2"/>
    </font>
    <font>
      <sz val="10"/>
      <name val="Arial"/>
      <family val="2"/>
    </font>
    <font>
      <b/>
      <sz val="16"/>
      <name val="TH SarabunPSK"/>
      <family val="2"/>
    </font>
    <font>
      <sz val="12"/>
      <name val="Times New Roman"/>
      <family val="1"/>
    </font>
    <font>
      <sz val="16"/>
      <color indexed="8"/>
      <name val="Cordia New"/>
      <family val="2"/>
      <charset val="222"/>
    </font>
    <font>
      <sz val="16"/>
      <color indexed="9"/>
      <name val="Cordia New"/>
      <family val="2"/>
      <charset val="222"/>
    </font>
    <font>
      <sz val="14"/>
      <name val="AngsanaUPC"/>
      <family val="1"/>
      <charset val="222"/>
    </font>
    <font>
      <sz val="16"/>
      <color indexed="20"/>
      <name val="Cordia New"/>
      <family val="2"/>
      <charset val="222"/>
    </font>
    <font>
      <b/>
      <sz val="16"/>
      <color indexed="52"/>
      <name val="Cordia New"/>
      <family val="2"/>
      <charset val="222"/>
    </font>
    <font>
      <b/>
      <sz val="10"/>
      <name val="Helv"/>
    </font>
    <font>
      <b/>
      <sz val="16"/>
      <color indexed="9"/>
      <name val="Cordia New"/>
      <family val="2"/>
      <charset val="22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6"/>
      <color indexed="8"/>
      <name val="Angsana New"/>
      <family val="2"/>
      <charset val="222"/>
    </font>
    <font>
      <sz val="10"/>
      <name val="MS Sans Serif"/>
      <family val="2"/>
      <charset val="222"/>
    </font>
    <font>
      <i/>
      <sz val="16"/>
      <color indexed="23"/>
      <name val="Cordia New"/>
      <family val="2"/>
      <charset val="222"/>
    </font>
    <font>
      <sz val="16"/>
      <color indexed="17"/>
      <name val="Cordia New"/>
      <family val="2"/>
      <charset val="22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ordia New"/>
      <family val="2"/>
      <charset val="222"/>
    </font>
    <font>
      <b/>
      <sz val="13"/>
      <color indexed="56"/>
      <name val="Cordia New"/>
      <family val="2"/>
      <charset val="222"/>
    </font>
    <font>
      <b/>
      <sz val="11"/>
      <color indexed="56"/>
      <name val="Cordia New"/>
      <family val="2"/>
      <charset val="222"/>
    </font>
    <font>
      <sz val="16"/>
      <color indexed="62"/>
      <name val="Cordia New"/>
      <family val="2"/>
      <charset val="222"/>
    </font>
    <font>
      <sz val="16"/>
      <color indexed="52"/>
      <name val="Cordia New"/>
      <family val="2"/>
      <charset val="222"/>
    </font>
    <font>
      <b/>
      <sz val="11"/>
      <name val="Helv"/>
    </font>
    <font>
      <sz val="16"/>
      <color indexed="60"/>
      <name val="Cordia New"/>
      <family val="2"/>
      <charset val="222"/>
    </font>
    <font>
      <sz val="10"/>
      <name val="Times New Roman"/>
      <family val="1"/>
    </font>
    <font>
      <b/>
      <sz val="16"/>
      <color indexed="63"/>
      <name val="Cordia New"/>
      <family val="2"/>
      <charset val="222"/>
    </font>
    <font>
      <sz val="11"/>
      <color indexed="8"/>
      <name val="Calibri"/>
      <family val="2"/>
      <charset val="222"/>
    </font>
    <font>
      <b/>
      <sz val="18"/>
      <color indexed="56"/>
      <name val="Tahoma"/>
      <family val="2"/>
      <charset val="222"/>
    </font>
    <font>
      <b/>
      <sz val="16"/>
      <color indexed="8"/>
      <name val="Cordia New"/>
      <family val="2"/>
      <charset val="222"/>
    </font>
    <font>
      <sz val="16"/>
      <color indexed="10"/>
      <name val="Cordia New"/>
      <family val="2"/>
      <charset val="222"/>
    </font>
    <font>
      <sz val="16"/>
      <color indexed="8"/>
      <name val="TH SarabunPSK"/>
      <family val="2"/>
      <charset val="222"/>
    </font>
    <font>
      <sz val="16"/>
      <name val="Angsana New"/>
      <family val="1"/>
    </font>
    <font>
      <sz val="11"/>
      <color indexed="8"/>
      <name val="Tahoma"/>
      <family val="2"/>
    </font>
    <font>
      <b/>
      <sz val="12"/>
      <name val="Angsana New"/>
      <family val="1"/>
    </font>
    <font>
      <sz val="10"/>
      <color indexed="8"/>
      <name val="Arial"/>
      <family val="2"/>
    </font>
    <font>
      <sz val="12"/>
      <name val="นูลมรผ"/>
      <charset val="129"/>
    </font>
    <font>
      <sz val="14"/>
      <name val="AngsanaUPC"/>
      <family val="1"/>
    </font>
    <font>
      <sz val="12"/>
      <name val="นูลมรผ"/>
    </font>
    <font>
      <sz val="16"/>
      <color indexed="8"/>
      <name val="TH SarabunPSK"/>
      <family val="2"/>
    </font>
    <font>
      <b/>
      <sz val="18"/>
      <name val="TH SarabunPSK"/>
      <family val="2"/>
    </font>
    <font>
      <b/>
      <sz val="16"/>
      <color indexed="8"/>
      <name val="TH SarabunPSK"/>
      <family val="2"/>
    </font>
    <font>
      <b/>
      <sz val="18"/>
      <color indexed="8"/>
      <name val="TH SarabunPSK"/>
      <family val="2"/>
    </font>
    <font>
      <b/>
      <sz val="11"/>
      <color indexed="8"/>
      <name val="Calibri"/>
      <family val="2"/>
    </font>
    <font>
      <b/>
      <sz val="20"/>
      <color indexed="8"/>
      <name val="TH SarabunPSK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u/>
      <sz val="10"/>
      <color theme="10"/>
      <name val="Arial"/>
      <family val="2"/>
    </font>
    <font>
      <sz val="16"/>
      <color theme="1"/>
      <name val="Angsana New"/>
      <family val="2"/>
      <charset val="222"/>
    </font>
    <font>
      <sz val="10"/>
      <color rgb="FF000000"/>
      <name val="Arial"/>
      <family val="2"/>
    </font>
    <font>
      <sz val="16"/>
      <color theme="1"/>
      <name val="TH SarabunPSK"/>
      <family val="2"/>
    </font>
    <font>
      <sz val="11"/>
      <color theme="1"/>
      <name val="Tahoma"/>
      <family val="2"/>
    </font>
    <font>
      <sz val="11"/>
      <color theme="1"/>
      <name val="Tahoma"/>
      <family val="2"/>
      <charset val="222"/>
    </font>
    <font>
      <sz val="15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sz val="16"/>
      <color theme="1"/>
      <name val="Wingdings"/>
      <charset val="2"/>
    </font>
    <font>
      <sz val="16"/>
      <color rgb="FFFF0000"/>
      <name val="TH SarabunPSK"/>
      <family val="2"/>
    </font>
    <font>
      <u/>
      <sz val="13.6"/>
      <color indexed="12"/>
      <name val="Cordia New"/>
      <family val="2"/>
    </font>
    <font>
      <u/>
      <sz val="11"/>
      <color theme="10"/>
      <name val="Tahoma"/>
      <family val="2"/>
      <charset val="222"/>
    </font>
    <font>
      <sz val="16"/>
      <color theme="1"/>
      <name val="TH SarabunPSK"/>
      <family val="2"/>
      <charset val="222"/>
    </font>
    <font>
      <sz val="11"/>
      <name val="Calibri"/>
      <family val="2"/>
    </font>
    <font>
      <sz val="12"/>
      <color indexed="8"/>
      <name val="TH SarabunPSK"/>
      <family val="2"/>
    </font>
    <font>
      <sz val="11"/>
      <color indexed="8"/>
      <name val="Calibri"/>
      <family val="2"/>
    </font>
    <font>
      <sz val="15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sz val="11"/>
      <color rgb="FF000000"/>
      <name val="Calibri"/>
      <family val="2"/>
    </font>
    <font>
      <b/>
      <sz val="20"/>
      <color rgb="FF000000"/>
      <name val="TH SarabunPSK"/>
      <family val="2"/>
    </font>
    <font>
      <u/>
      <sz val="16"/>
      <color rgb="FF000000"/>
      <name val="TH SarabunPSK"/>
      <family val="2"/>
    </font>
    <font>
      <b/>
      <u/>
      <sz val="16"/>
      <color rgb="FF000000"/>
      <name val="TH SarabunPSK"/>
      <family val="2"/>
    </font>
  </fonts>
  <fills count="4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2F2F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5F5F5"/>
        <bgColor rgb="FFF5F5F5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9" tint="0.39997558519241921"/>
        <bgColor rgb="FFF5F5F5"/>
      </patternFill>
    </fill>
    <fill>
      <patternFill patternType="solid">
        <fgColor theme="9" tint="0.59999389629810485"/>
        <bgColor rgb="FFF5F5F5"/>
      </patternFill>
    </fill>
    <fill>
      <patternFill patternType="solid">
        <fgColor theme="0" tint="-0.249977111117893"/>
        <bgColor rgb="FFF5F5F5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</fills>
  <borders count="10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/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hair">
        <color indexed="8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441">
    <xf numFmtId="0" fontId="0" fillId="0" borderId="0"/>
    <xf numFmtId="0" fontId="5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9" fontId="8" fillId="0" borderId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0" borderId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167" fontId="49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170" fontId="13" fillId="0" borderId="0"/>
    <xf numFmtId="166" fontId="3" fillId="0" borderId="0" applyFont="0" applyFill="0" applyBorder="0" applyAlignment="0" applyProtection="0"/>
    <xf numFmtId="171" fontId="13" fillId="0" borderId="0"/>
    <xf numFmtId="15" fontId="16" fillId="0" borderId="0"/>
    <xf numFmtId="172" fontId="13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38" fontId="19" fillId="22" borderId="0" applyNumberFormat="0" applyBorder="0" applyAlignment="0" applyProtection="0"/>
    <xf numFmtId="0" fontId="20" fillId="0" borderId="0">
      <alignment horizontal="left"/>
    </xf>
    <xf numFmtId="0" fontId="21" fillId="0" borderId="3" applyNumberFormat="0" applyAlignment="0" applyProtection="0">
      <alignment horizontal="left" vertical="center"/>
    </xf>
    <xf numFmtId="0" fontId="21" fillId="0" borderId="4">
      <alignment horizontal="left" vertical="center"/>
    </xf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25" fillId="7" borderId="1" applyNumberFormat="0" applyAlignment="0" applyProtection="0"/>
    <xf numFmtId="10" fontId="19" fillId="23" borderId="8" applyNumberFormat="0" applyBorder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38" fontId="16" fillId="0" borderId="0" applyFont="0" applyFill="0" applyBorder="0" applyAlignment="0" applyProtection="0"/>
    <xf numFmtId="40" fontId="16" fillId="0" borderId="0" applyFont="0" applyFill="0" applyBorder="0" applyAlignment="0" applyProtection="0"/>
    <xf numFmtId="0" fontId="27" fillId="0" borderId="1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0" borderId="0"/>
    <xf numFmtId="175" fontId="2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0" fontId="50" fillId="0" borderId="0"/>
    <xf numFmtId="0" fontId="5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25" borderId="11" applyNumberFormat="0" applyFont="0" applyAlignment="0" applyProtection="0"/>
    <xf numFmtId="0" fontId="3" fillId="25" borderId="11" applyNumberFormat="0" applyFont="0" applyAlignment="0" applyProtection="0"/>
    <xf numFmtId="0" fontId="3" fillId="25" borderId="11" applyNumberFormat="0" applyFont="0" applyAlignment="0" applyProtection="0"/>
    <xf numFmtId="0" fontId="3" fillId="25" borderId="11" applyNumberFormat="0" applyFont="0" applyAlignment="0" applyProtection="0"/>
    <xf numFmtId="0" fontId="3" fillId="25" borderId="11" applyNumberFormat="0" applyFont="0" applyAlignment="0" applyProtection="0"/>
    <xf numFmtId="0" fontId="3" fillId="25" borderId="11" applyNumberFormat="0" applyFont="0" applyAlignment="0" applyProtection="0"/>
    <xf numFmtId="0" fontId="3" fillId="25" borderId="11" applyNumberFormat="0" applyFont="0" applyAlignment="0" applyProtection="0"/>
    <xf numFmtId="0" fontId="3" fillId="25" borderId="11" applyNumberFormat="0" applyFont="0" applyAlignment="0" applyProtection="0"/>
    <xf numFmtId="0" fontId="3" fillId="25" borderId="11" applyNumberFormat="0" applyFont="0" applyAlignment="0" applyProtection="0"/>
    <xf numFmtId="0" fontId="3" fillId="25" borderId="11" applyNumberFormat="0" applyFont="0" applyAlignment="0" applyProtection="0"/>
    <xf numFmtId="0" fontId="3" fillId="25" borderId="11" applyNumberFormat="0" applyFont="0" applyAlignment="0" applyProtection="0"/>
    <xf numFmtId="0" fontId="3" fillId="25" borderId="11" applyNumberFormat="0" applyFont="0" applyAlignment="0" applyProtection="0"/>
    <xf numFmtId="0" fontId="3" fillId="25" borderId="11" applyNumberFormat="0" applyFont="0" applyAlignment="0" applyProtection="0"/>
    <xf numFmtId="0" fontId="30" fillId="20" borderId="12" applyNumberFormat="0" applyAlignment="0" applyProtection="0"/>
    <xf numFmtId="0" fontId="30" fillId="20" borderId="12" applyNumberFormat="0" applyAlignment="0" applyProtection="0"/>
    <xf numFmtId="0" fontId="30" fillId="20" borderId="12" applyNumberFormat="0" applyAlignment="0" applyProtection="0"/>
    <xf numFmtId="0" fontId="30" fillId="20" borderId="12" applyNumberFormat="0" applyAlignment="0" applyProtection="0"/>
    <xf numFmtId="0" fontId="30" fillId="20" borderId="12" applyNumberFormat="0" applyAlignment="0" applyProtection="0"/>
    <xf numFmtId="0" fontId="30" fillId="20" borderId="12" applyNumberFormat="0" applyAlignment="0" applyProtection="0"/>
    <xf numFmtId="0" fontId="30" fillId="20" borderId="12" applyNumberFormat="0" applyAlignment="0" applyProtection="0"/>
    <xf numFmtId="0" fontId="30" fillId="20" borderId="12" applyNumberFormat="0" applyAlignment="0" applyProtection="0"/>
    <xf numFmtId="0" fontId="30" fillId="20" borderId="12" applyNumberFormat="0" applyAlignment="0" applyProtection="0"/>
    <xf numFmtId="0" fontId="30" fillId="20" borderId="12" applyNumberFormat="0" applyAlignment="0" applyProtection="0"/>
    <xf numFmtId="0" fontId="30" fillId="20" borderId="12" applyNumberFormat="0" applyAlignment="0" applyProtection="0"/>
    <xf numFmtId="0" fontId="30" fillId="20" borderId="12" applyNumberFormat="0" applyAlignment="0" applyProtection="0"/>
    <xf numFmtId="0" fontId="30" fillId="20" borderId="12" applyNumberFormat="0" applyAlignment="0" applyProtection="0"/>
    <xf numFmtId="0" fontId="19" fillId="0" borderId="0" applyFill="0" applyBorder="0" applyProtection="0">
      <alignment horizontal="center" vertical="center"/>
    </xf>
    <xf numFmtId="10" fontId="3" fillId="0" borderId="0" applyFont="0" applyFill="0" applyBorder="0" applyAlignment="0" applyProtection="0"/>
    <xf numFmtId="9" fontId="31" fillId="0" borderId="0" applyFont="0" applyFill="0" applyBorder="0" applyAlignment="0" applyProtection="0"/>
    <xf numFmtId="174" fontId="13" fillId="0" borderId="0">
      <alignment horizontal="center"/>
    </xf>
    <xf numFmtId="0" fontId="27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9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167" fontId="49" fillId="0" borderId="0" applyFont="0" applyFill="0" applyBorder="0" applyAlignment="0" applyProtection="0"/>
    <xf numFmtId="169" fontId="5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9" fillId="0" borderId="0" applyFont="0" applyFill="0" applyBorder="0" applyAlignment="0" applyProtection="0"/>
    <xf numFmtId="169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67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6" fontId="39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5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7" fontId="5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43" fontId="36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5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3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3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5" fillId="0" borderId="0"/>
    <xf numFmtId="0" fontId="3" fillId="0" borderId="0"/>
    <xf numFmtId="0" fontId="3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8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8" fillId="0" borderId="0"/>
    <xf numFmtId="0" fontId="50" fillId="0" borderId="0"/>
    <xf numFmtId="0" fontId="50" fillId="0" borderId="0"/>
    <xf numFmtId="0" fontId="8" fillId="0" borderId="0"/>
    <xf numFmtId="0" fontId="50" fillId="0" borderId="0"/>
    <xf numFmtId="0" fontId="13" fillId="0" borderId="0"/>
    <xf numFmtId="0" fontId="50" fillId="0" borderId="0"/>
    <xf numFmtId="0" fontId="50" fillId="0" borderId="0"/>
    <xf numFmtId="0" fontId="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0" fontId="3" fillId="0" borderId="0"/>
    <xf numFmtId="0" fontId="3" fillId="0" borderId="0"/>
    <xf numFmtId="0" fontId="49" fillId="0" borderId="0"/>
    <xf numFmtId="0" fontId="50" fillId="0" borderId="0"/>
    <xf numFmtId="0" fontId="3" fillId="0" borderId="0"/>
    <xf numFmtId="0" fontId="3" fillId="0" borderId="0"/>
    <xf numFmtId="0" fontId="54" fillId="0" borderId="0"/>
    <xf numFmtId="0" fontId="1" fillId="0" borderId="0" applyFill="0" applyProtection="0"/>
    <xf numFmtId="0" fontId="3" fillId="0" borderId="0"/>
    <xf numFmtId="0" fontId="3" fillId="0" borderId="0"/>
    <xf numFmtId="0" fontId="3" fillId="0" borderId="0"/>
    <xf numFmtId="0" fontId="52" fillId="0" borderId="0"/>
    <xf numFmtId="0" fontId="8" fillId="0" borderId="0"/>
    <xf numFmtId="0" fontId="3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6" fillId="0" borderId="0"/>
    <xf numFmtId="0" fontId="3" fillId="0" borderId="0"/>
    <xf numFmtId="0" fontId="41" fillId="0" borderId="0"/>
    <xf numFmtId="0" fontId="13" fillId="0" borderId="0"/>
    <xf numFmtId="0" fontId="3" fillId="0" borderId="0"/>
    <xf numFmtId="0" fontId="3" fillId="0" borderId="0"/>
    <xf numFmtId="0" fontId="49" fillId="0" borderId="0"/>
    <xf numFmtId="0" fontId="13" fillId="0" borderId="0"/>
    <xf numFmtId="0" fontId="3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6" fillId="0" borderId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178" fontId="33" fillId="26" borderId="13" applyAlignment="0">
      <alignment horizontal="right"/>
    </xf>
    <xf numFmtId="0" fontId="40" fillId="0" borderId="0"/>
    <xf numFmtId="0" fontId="5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3" fillId="0" borderId="0"/>
    <xf numFmtId="0" fontId="3" fillId="0" borderId="0"/>
    <xf numFmtId="0" fontId="13" fillId="0" borderId="0"/>
    <xf numFmtId="0" fontId="1" fillId="0" borderId="0" applyFill="0" applyProtection="0"/>
    <xf numFmtId="49" fontId="3" fillId="0" borderId="0"/>
    <xf numFmtId="0" fontId="4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49" fillId="0" borderId="0" applyFont="0" applyFill="0" applyBorder="0" applyAlignment="0" applyProtection="0"/>
    <xf numFmtId="6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3" fillId="0" borderId="0"/>
    <xf numFmtId="0" fontId="50" fillId="0" borderId="0"/>
    <xf numFmtId="0" fontId="3" fillId="0" borderId="0"/>
    <xf numFmtId="0" fontId="3" fillId="0" borderId="0"/>
    <xf numFmtId="0" fontId="50" fillId="0" borderId="0"/>
    <xf numFmtId="0" fontId="49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49" fillId="0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49" fillId="0" borderId="0"/>
    <xf numFmtId="43" fontId="49" fillId="0" borderId="0" applyFont="0" applyFill="0" applyBorder="0" applyAlignment="0" applyProtection="0"/>
    <xf numFmtId="0" fontId="68" fillId="0" borderId="0" applyFill="0" applyProtection="0"/>
    <xf numFmtId="0" fontId="77" fillId="0" borderId="0" applyBorder="0"/>
    <xf numFmtId="167" fontId="77" fillId="0" borderId="0" applyFont="0" applyFill="0" applyBorder="0" applyAlignment="0" applyProtection="0"/>
    <xf numFmtId="9" fontId="49" fillId="0" borderId="0" applyFont="0" applyFill="0" applyBorder="0" applyAlignment="0" applyProtection="0"/>
  </cellStyleXfs>
  <cellXfs count="536">
    <xf numFmtId="0" fontId="0" fillId="0" borderId="0" xfId="0"/>
    <xf numFmtId="0" fontId="57" fillId="0" borderId="0" xfId="0" applyFont="1"/>
    <xf numFmtId="0" fontId="57" fillId="0" borderId="0" xfId="0" applyFont="1" applyAlignment="1">
      <alignment horizontal="center"/>
    </xf>
    <xf numFmtId="0" fontId="58" fillId="0" borderId="8" xfId="0" applyFont="1" applyBorder="1" applyAlignment="1">
      <alignment horizontal="center"/>
    </xf>
    <xf numFmtId="0" fontId="54" fillId="0" borderId="0" xfId="0" applyFont="1"/>
    <xf numFmtId="0" fontId="54" fillId="0" borderId="14" xfId="0" applyFont="1" applyBorder="1" applyAlignment="1">
      <alignment vertical="top"/>
    </xf>
    <xf numFmtId="0" fontId="54" fillId="0" borderId="14" xfId="0" applyFont="1" applyBorder="1" applyAlignment="1">
      <alignment horizontal="center" vertical="top" wrapText="1"/>
    </xf>
    <xf numFmtId="0" fontId="54" fillId="0" borderId="0" xfId="0" applyFont="1" applyAlignment="1">
      <alignment vertical="top"/>
    </xf>
    <xf numFmtId="0" fontId="54" fillId="0" borderId="15" xfId="0" applyFont="1" applyBorder="1" applyAlignment="1">
      <alignment vertical="top" wrapText="1"/>
    </xf>
    <xf numFmtId="0" fontId="54" fillId="0" borderId="15" xfId="0" applyFont="1" applyBorder="1" applyAlignment="1">
      <alignment horizontal="center" vertical="top"/>
    </xf>
    <xf numFmtId="0" fontId="54" fillId="0" borderId="15" xfId="0" applyFont="1" applyBorder="1"/>
    <xf numFmtId="0" fontId="54" fillId="0" borderId="15" xfId="0" applyFont="1" applyBorder="1" applyAlignment="1">
      <alignment horizontal="center"/>
    </xf>
    <xf numFmtId="0" fontId="54" fillId="0" borderId="16" xfId="0" applyFont="1" applyBorder="1" applyAlignment="1">
      <alignment vertical="top" wrapText="1"/>
    </xf>
    <xf numFmtId="0" fontId="54" fillId="0" borderId="16" xfId="0" applyFont="1" applyBorder="1" applyAlignment="1">
      <alignment horizontal="center" vertical="top" wrapText="1"/>
    </xf>
    <xf numFmtId="0" fontId="58" fillId="0" borderId="0" xfId="0" applyFont="1"/>
    <xf numFmtId="0" fontId="54" fillId="0" borderId="14" xfId="0" applyFont="1" applyBorder="1"/>
    <xf numFmtId="0" fontId="54" fillId="0" borderId="16" xfId="0" applyFont="1" applyBorder="1"/>
    <xf numFmtId="0" fontId="54" fillId="0" borderId="20" xfId="0" applyFont="1" applyBorder="1"/>
    <xf numFmtId="169" fontId="54" fillId="0" borderId="14" xfId="95" applyNumberFormat="1" applyFont="1" applyBorder="1"/>
    <xf numFmtId="169" fontId="54" fillId="0" borderId="0" xfId="0" applyNumberFormat="1" applyFont="1"/>
    <xf numFmtId="169" fontId="54" fillId="0" borderId="15" xfId="95" applyNumberFormat="1" applyFont="1" applyBorder="1"/>
    <xf numFmtId="169" fontId="54" fillId="0" borderId="20" xfId="95" applyNumberFormat="1" applyFont="1" applyBorder="1"/>
    <xf numFmtId="169" fontId="54" fillId="0" borderId="16" xfId="95" applyNumberFormat="1" applyFont="1" applyBorder="1"/>
    <xf numFmtId="169" fontId="58" fillId="0" borderId="8" xfId="95" applyNumberFormat="1" applyFont="1" applyBorder="1"/>
    <xf numFmtId="0" fontId="59" fillId="0" borderId="0" xfId="0" applyFont="1"/>
    <xf numFmtId="0" fontId="60" fillId="0" borderId="0" xfId="0" applyFont="1" applyAlignment="1">
      <alignment horizontal="right"/>
    </xf>
    <xf numFmtId="0" fontId="59" fillId="0" borderId="0" xfId="0" applyFont="1" applyAlignment="1">
      <alignment horizontal="center"/>
    </xf>
    <xf numFmtId="0" fontId="2" fillId="0" borderId="0" xfId="0" applyFont="1"/>
    <xf numFmtId="169" fontId="2" fillId="0" borderId="15" xfId="95" applyNumberFormat="1" applyFont="1" applyBorder="1"/>
    <xf numFmtId="169" fontId="2" fillId="0" borderId="20" xfId="95" applyNumberFormat="1" applyFont="1" applyBorder="1"/>
    <xf numFmtId="169" fontId="2" fillId="0" borderId="16" xfId="95" applyNumberFormat="1" applyFont="1" applyBorder="1"/>
    <xf numFmtId="49" fontId="61" fillId="0" borderId="0" xfId="0" applyNumberFormat="1" applyFont="1" applyAlignment="1">
      <alignment horizontal="right"/>
    </xf>
    <xf numFmtId="167" fontId="54" fillId="0" borderId="14" xfId="0" applyNumberFormat="1" applyFont="1" applyBorder="1"/>
    <xf numFmtId="167" fontId="54" fillId="0" borderId="15" xfId="0" applyNumberFormat="1" applyFont="1" applyBorder="1"/>
    <xf numFmtId="167" fontId="54" fillId="0" borderId="16" xfId="0" applyNumberFormat="1" applyFont="1" applyBorder="1"/>
    <xf numFmtId="167" fontId="58" fillId="0" borderId="8" xfId="95" applyFont="1" applyBorder="1"/>
    <xf numFmtId="167" fontId="54" fillId="0" borderId="0" xfId="0" applyNumberFormat="1" applyFont="1"/>
    <xf numFmtId="167" fontId="58" fillId="0" borderId="8" xfId="0" applyNumberFormat="1" applyFont="1" applyBorder="1"/>
    <xf numFmtId="0" fontId="43" fillId="0" borderId="0" xfId="895" applyFont="1" applyFill="1" applyProtection="1"/>
    <xf numFmtId="0" fontId="1" fillId="0" borderId="0" xfId="895" applyFill="1" applyProtection="1"/>
    <xf numFmtId="49" fontId="43" fillId="0" borderId="0" xfId="895" applyNumberFormat="1" applyFont="1" applyFill="1" applyAlignment="1" applyProtection="1">
      <alignment horizontal="center" vertical="center"/>
    </xf>
    <xf numFmtId="0" fontId="43" fillId="0" borderId="0" xfId="895" applyFont="1" applyFill="1" applyAlignment="1" applyProtection="1">
      <alignment horizontal="center" vertical="center"/>
    </xf>
    <xf numFmtId="0" fontId="45" fillId="0" borderId="0" xfId="895" applyFont="1" applyFill="1" applyProtection="1"/>
    <xf numFmtId="0" fontId="47" fillId="0" borderId="0" xfId="895" applyFont="1" applyFill="1" applyProtection="1"/>
    <xf numFmtId="0" fontId="47" fillId="29" borderId="0" xfId="895" applyFont="1" applyFill="1" applyAlignment="1" applyProtection="1">
      <alignment vertical="top" wrapText="1"/>
    </xf>
    <xf numFmtId="49" fontId="43" fillId="0" borderId="34" xfId="895" applyNumberFormat="1" applyFont="1" applyFill="1" applyBorder="1" applyAlignment="1" applyProtection="1">
      <alignment horizontal="center" vertical="top"/>
    </xf>
    <xf numFmtId="0" fontId="43" fillId="0" borderId="0" xfId="895" applyFont="1" applyFill="1" applyAlignment="1" applyProtection="1">
      <alignment vertical="top"/>
    </xf>
    <xf numFmtId="0" fontId="1" fillId="0" borderId="0" xfId="895" applyFill="1" applyAlignment="1" applyProtection="1">
      <alignment vertical="top"/>
    </xf>
    <xf numFmtId="49" fontId="43" fillId="0" borderId="36" xfId="895" applyNumberFormat="1" applyFont="1" applyFill="1" applyBorder="1" applyAlignment="1" applyProtection="1">
      <alignment horizontal="center" vertical="top"/>
    </xf>
    <xf numFmtId="0" fontId="47" fillId="29" borderId="0" xfId="895" applyFont="1" applyFill="1" applyAlignment="1" applyProtection="1">
      <alignment vertical="top"/>
    </xf>
    <xf numFmtId="0" fontId="47" fillId="0" borderId="0" xfId="895" applyFont="1" applyFill="1" applyAlignment="1" applyProtection="1">
      <alignment vertical="top"/>
    </xf>
    <xf numFmtId="49" fontId="43" fillId="0" borderId="0" xfId="895" applyNumberFormat="1" applyFont="1" applyFill="1" applyAlignment="1" applyProtection="1">
      <alignment horizontal="center" vertical="top"/>
    </xf>
    <xf numFmtId="49" fontId="43" fillId="0" borderId="0" xfId="895" applyNumberFormat="1" applyFont="1" applyFill="1" applyAlignment="1" applyProtection="1">
      <alignment horizontal="center"/>
    </xf>
    <xf numFmtId="49" fontId="1" fillId="0" borderId="0" xfId="895" applyNumberFormat="1" applyFill="1" applyAlignment="1" applyProtection="1">
      <alignment horizontal="center"/>
    </xf>
    <xf numFmtId="49" fontId="43" fillId="0" borderId="38" xfId="895" applyNumberFormat="1" applyFont="1" applyFill="1" applyBorder="1" applyAlignment="1" applyProtection="1">
      <alignment horizontal="center" vertical="top"/>
    </xf>
    <xf numFmtId="49" fontId="43" fillId="0" borderId="40" xfId="895" applyNumberFormat="1" applyFont="1" applyFill="1" applyBorder="1" applyAlignment="1" applyProtection="1">
      <alignment horizontal="center" vertical="top"/>
    </xf>
    <xf numFmtId="169" fontId="43" fillId="0" borderId="0" xfId="95" applyNumberFormat="1" applyFont="1" applyFill="1" applyAlignment="1" applyProtection="1">
      <alignment horizontal="center" vertical="center"/>
    </xf>
    <xf numFmtId="169" fontId="43" fillId="0" borderId="0" xfId="95" applyNumberFormat="1" applyFont="1" applyFill="1" applyAlignment="1" applyProtection="1">
      <alignment vertical="top"/>
    </xf>
    <xf numFmtId="169" fontId="43" fillId="0" borderId="0" xfId="95" applyNumberFormat="1" applyFont="1" applyFill="1" applyProtection="1"/>
    <xf numFmtId="169" fontId="1" fillId="0" borderId="0" xfId="95" applyNumberFormat="1" applyFont="1" applyFill="1" applyProtection="1"/>
    <xf numFmtId="0" fontId="46" fillId="0" borderId="0" xfId="895" applyFont="1" applyFill="1" applyAlignment="1" applyProtection="1">
      <alignment vertical="center"/>
    </xf>
    <xf numFmtId="49" fontId="43" fillId="0" borderId="44" xfId="895" applyNumberFormat="1" applyFont="1" applyFill="1" applyBorder="1" applyAlignment="1" applyProtection="1">
      <alignment horizontal="center" vertical="top"/>
    </xf>
    <xf numFmtId="0" fontId="45" fillId="0" borderId="46" xfId="895" applyFont="1" applyFill="1" applyBorder="1" applyAlignment="1" applyProtection="1">
      <alignment horizontal="center" vertical="top" wrapText="1"/>
    </xf>
    <xf numFmtId="169" fontId="45" fillId="0" borderId="46" xfId="95" applyNumberFormat="1" applyFont="1" applyFill="1" applyBorder="1" applyAlignment="1" applyProtection="1">
      <alignment horizontal="center" vertical="top" wrapText="1"/>
    </xf>
    <xf numFmtId="169" fontId="2" fillId="0" borderId="14" xfId="95" applyNumberFormat="1" applyFont="1" applyBorder="1"/>
    <xf numFmtId="169" fontId="4" fillId="0" borderId="8" xfId="95" applyNumberFormat="1" applyFont="1" applyBorder="1"/>
    <xf numFmtId="169" fontId="2" fillId="0" borderId="14" xfId="95" applyNumberFormat="1" applyFont="1" applyFill="1" applyBorder="1"/>
    <xf numFmtId="169" fontId="54" fillId="0" borderId="14" xfId="95" applyNumberFormat="1" applyFont="1" applyFill="1" applyBorder="1"/>
    <xf numFmtId="169" fontId="2" fillId="0" borderId="15" xfId="95" applyNumberFormat="1" applyFont="1" applyFill="1" applyBorder="1"/>
    <xf numFmtId="169" fontId="54" fillId="0" borderId="15" xfId="95" applyNumberFormat="1" applyFont="1" applyFill="1" applyBorder="1"/>
    <xf numFmtId="169" fontId="2" fillId="0" borderId="20" xfId="95" applyNumberFormat="1" applyFont="1" applyFill="1" applyBorder="1"/>
    <xf numFmtId="169" fontId="54" fillId="0" borderId="20" xfId="95" applyNumberFormat="1" applyFont="1" applyFill="1" applyBorder="1"/>
    <xf numFmtId="169" fontId="4" fillId="0" borderId="8" xfId="95" applyNumberFormat="1" applyFont="1" applyFill="1" applyBorder="1"/>
    <xf numFmtId="169" fontId="58" fillId="0" borderId="8" xfId="95" applyNumberFormat="1" applyFont="1" applyFill="1" applyBorder="1"/>
    <xf numFmtId="179" fontId="45" fillId="29" borderId="42" xfId="95" applyNumberFormat="1" applyFont="1" applyFill="1" applyBorder="1" applyAlignment="1" applyProtection="1">
      <alignment horizontal="right" vertical="top"/>
    </xf>
    <xf numFmtId="49" fontId="43" fillId="0" borderId="34" xfId="0" applyNumberFormat="1" applyFont="1" applyBorder="1" applyAlignment="1">
      <alignment horizontal="center" vertical="top" wrapText="1"/>
    </xf>
    <xf numFmtId="179" fontId="43" fillId="0" borderId="30" xfId="0" applyNumberFormat="1" applyFont="1" applyBorder="1" applyAlignment="1">
      <alignment vertical="top" wrapText="1"/>
    </xf>
    <xf numFmtId="0" fontId="0" fillId="0" borderId="0" xfId="0" applyAlignment="1">
      <alignment vertical="top"/>
    </xf>
    <xf numFmtId="49" fontId="43" fillId="0" borderId="36" xfId="0" applyNumberFormat="1" applyFont="1" applyBorder="1" applyAlignment="1">
      <alignment horizontal="center" vertical="top" wrapText="1"/>
    </xf>
    <xf numFmtId="179" fontId="43" fillId="0" borderId="31" xfId="0" applyNumberFormat="1" applyFont="1" applyBorder="1" applyAlignment="1">
      <alignment vertical="top" wrapText="1"/>
    </xf>
    <xf numFmtId="179" fontId="43" fillId="0" borderId="54" xfId="0" applyNumberFormat="1" applyFont="1" applyBorder="1" applyAlignment="1">
      <alignment vertical="top" wrapText="1"/>
    </xf>
    <xf numFmtId="49" fontId="43" fillId="0" borderId="34" xfId="0" applyNumberFormat="1" applyFont="1" applyBorder="1" applyAlignment="1">
      <alignment horizontal="center" vertical="top"/>
    </xf>
    <xf numFmtId="49" fontId="43" fillId="0" borderId="38" xfId="0" applyNumberFormat="1" applyFont="1" applyBorder="1" applyAlignment="1">
      <alignment horizontal="center" vertical="top"/>
    </xf>
    <xf numFmtId="179" fontId="43" fillId="0" borderId="33" xfId="0" applyNumberFormat="1" applyFont="1" applyBorder="1" applyAlignment="1">
      <alignment vertical="top" wrapText="1"/>
    </xf>
    <xf numFmtId="49" fontId="43" fillId="0" borderId="36" xfId="0" applyNumberFormat="1" applyFont="1" applyBorder="1" applyAlignment="1">
      <alignment horizontal="center" vertical="top"/>
    </xf>
    <xf numFmtId="179" fontId="45" fillId="29" borderId="46" xfId="95" applyNumberFormat="1" applyFont="1" applyFill="1" applyBorder="1" applyAlignment="1" applyProtection="1">
      <alignment horizontal="right" vertical="top"/>
    </xf>
    <xf numFmtId="179" fontId="43" fillId="0" borderId="49" xfId="0" applyNumberFormat="1" applyFont="1" applyBorder="1" applyAlignment="1">
      <alignment vertical="top" wrapText="1"/>
    </xf>
    <xf numFmtId="179" fontId="43" fillId="0" borderId="31" xfId="95" applyNumberFormat="1" applyFont="1" applyFill="1" applyBorder="1" applyAlignment="1" applyProtection="1">
      <alignment horizontal="right" vertical="top"/>
    </xf>
    <xf numFmtId="179" fontId="45" fillId="0" borderId="42" xfId="95" applyNumberFormat="1" applyFont="1" applyFill="1" applyBorder="1" applyAlignment="1" applyProtection="1">
      <alignment horizontal="right" vertical="top"/>
    </xf>
    <xf numFmtId="179" fontId="45" fillId="0" borderId="42" xfId="895" applyNumberFormat="1" applyFont="1" applyFill="1" applyBorder="1" applyProtection="1"/>
    <xf numFmtId="180" fontId="54" fillId="0" borderId="0" xfId="0" applyNumberFormat="1" applyFont="1"/>
    <xf numFmtId="167" fontId="54" fillId="0" borderId="14" xfId="95" applyFont="1" applyBorder="1"/>
    <xf numFmtId="167" fontId="54" fillId="0" borderId="15" xfId="95" applyFont="1" applyBorder="1"/>
    <xf numFmtId="0" fontId="62" fillId="0" borderId="0" xfId="0" applyFont="1"/>
    <xf numFmtId="169" fontId="62" fillId="0" borderId="0" xfId="0" applyNumberFormat="1" applyFont="1"/>
    <xf numFmtId="179" fontId="43" fillId="0" borderId="64" xfId="0" applyNumberFormat="1" applyFont="1" applyBorder="1" applyAlignment="1">
      <alignment vertical="top" wrapText="1"/>
    </xf>
    <xf numFmtId="49" fontId="43" fillId="0" borderId="40" xfId="0" applyNumberFormat="1" applyFont="1" applyBorder="1" applyAlignment="1">
      <alignment horizontal="center" vertical="top"/>
    </xf>
    <xf numFmtId="169" fontId="54" fillId="0" borderId="28" xfId="95" applyNumberFormat="1" applyFont="1" applyBorder="1"/>
    <xf numFmtId="169" fontId="2" fillId="0" borderId="28" xfId="95" applyNumberFormat="1" applyFont="1" applyBorder="1"/>
    <xf numFmtId="0" fontId="54" fillId="0" borderId="28" xfId="0" applyFont="1" applyBorder="1"/>
    <xf numFmtId="3" fontId="43" fillId="0" borderId="31" xfId="0" applyNumberFormat="1" applyFont="1" applyBorder="1" applyAlignment="1">
      <alignment vertical="top"/>
    </xf>
    <xf numFmtId="179" fontId="43" fillId="0" borderId="33" xfId="95" applyNumberFormat="1" applyFont="1" applyFill="1" applyBorder="1" applyAlignment="1" applyProtection="1">
      <alignment horizontal="right" vertical="top"/>
    </xf>
    <xf numFmtId="49" fontId="43" fillId="0" borderId="57" xfId="0" applyNumberFormat="1" applyFont="1" applyBorder="1" applyAlignment="1">
      <alignment horizontal="center" vertical="top" wrapText="1"/>
    </xf>
    <xf numFmtId="49" fontId="43" fillId="0" borderId="57" xfId="895" applyNumberFormat="1" applyFont="1" applyFill="1" applyBorder="1" applyAlignment="1" applyProtection="1">
      <alignment horizontal="center" vertical="top"/>
    </xf>
    <xf numFmtId="0" fontId="2" fillId="0" borderId="14" xfId="0" applyFont="1" applyBorder="1"/>
    <xf numFmtId="167" fontId="2" fillId="0" borderId="14" xfId="95" applyFont="1" applyBorder="1"/>
    <xf numFmtId="0" fontId="2" fillId="0" borderId="15" xfId="0" applyFont="1" applyBorder="1"/>
    <xf numFmtId="167" fontId="2" fillId="0" borderId="15" xfId="95" applyFont="1" applyBorder="1"/>
    <xf numFmtId="0" fontId="2" fillId="0" borderId="20" xfId="0" applyFont="1" applyBorder="1"/>
    <xf numFmtId="0" fontId="2" fillId="0" borderId="16" xfId="0" applyFont="1" applyBorder="1"/>
    <xf numFmtId="0" fontId="4" fillId="0" borderId="0" xfId="0" applyFont="1"/>
    <xf numFmtId="49" fontId="43" fillId="0" borderId="38" xfId="0" applyNumberFormat="1" applyFont="1" applyBorder="1" applyAlignment="1">
      <alignment horizontal="center" vertical="top" wrapText="1"/>
    </xf>
    <xf numFmtId="49" fontId="43" fillId="0" borderId="40" xfId="0" applyNumberFormat="1" applyFont="1" applyBorder="1" applyAlignment="1">
      <alignment horizontal="center" vertical="top" wrapText="1"/>
    </xf>
    <xf numFmtId="0" fontId="54" fillId="0" borderId="72" xfId="0" applyFont="1" applyBorder="1" applyAlignment="1">
      <alignment vertical="top" wrapText="1"/>
    </xf>
    <xf numFmtId="0" fontId="54" fillId="0" borderId="61" xfId="0" applyFont="1" applyBorder="1" applyAlignment="1">
      <alignment vertical="top" wrapText="1"/>
    </xf>
    <xf numFmtId="0" fontId="54" fillId="0" borderId="73" xfId="0" applyFont="1" applyBorder="1" applyAlignment="1">
      <alignment vertical="top" wrapText="1"/>
    </xf>
    <xf numFmtId="0" fontId="54" fillId="0" borderId="75" xfId="0" applyFont="1" applyBorder="1" applyAlignment="1">
      <alignment vertical="top" wrapText="1"/>
    </xf>
    <xf numFmtId="179" fontId="45" fillId="29" borderId="76" xfId="95" applyNumberFormat="1" applyFont="1" applyFill="1" applyBorder="1" applyAlignment="1" applyProtection="1">
      <alignment horizontal="right" vertical="top" wrapText="1"/>
    </xf>
    <xf numFmtId="179" fontId="45" fillId="29" borderId="77" xfId="95" applyNumberFormat="1" applyFont="1" applyFill="1" applyBorder="1" applyAlignment="1" applyProtection="1">
      <alignment horizontal="right" vertical="top"/>
    </xf>
    <xf numFmtId="0" fontId="54" fillId="0" borderId="60" xfId="0" applyFont="1" applyBorder="1" applyAlignment="1">
      <alignment vertical="top" wrapText="1"/>
    </xf>
    <xf numFmtId="0" fontId="2" fillId="0" borderId="72" xfId="0" applyFont="1" applyBorder="1" applyAlignment="1">
      <alignment vertical="top" wrapText="1"/>
    </xf>
    <xf numFmtId="0" fontId="2" fillId="0" borderId="61" xfId="0" applyFont="1" applyBorder="1" applyAlignment="1">
      <alignment vertical="top" wrapText="1"/>
    </xf>
    <xf numFmtId="0" fontId="43" fillId="0" borderId="0" xfId="895" applyFont="1" applyFill="1" applyAlignment="1" applyProtection="1">
      <alignment horizontal="right" vertical="center"/>
    </xf>
    <xf numFmtId="179" fontId="2" fillId="0" borderId="30" xfId="0" applyNumberFormat="1" applyFont="1" applyBorder="1" applyAlignment="1">
      <alignment horizontal="right" vertical="top" wrapText="1"/>
    </xf>
    <xf numFmtId="179" fontId="2" fillId="0" borderId="31" xfId="0" applyNumberFormat="1" applyFont="1" applyBorder="1" applyAlignment="1">
      <alignment horizontal="right" vertical="top" wrapText="1"/>
    </xf>
    <xf numFmtId="179" fontId="54" fillId="0" borderId="32" xfId="0" applyNumberFormat="1" applyFont="1" applyBorder="1" applyAlignment="1">
      <alignment horizontal="right" vertical="top" wrapText="1"/>
    </xf>
    <xf numFmtId="169" fontId="54" fillId="0" borderId="50" xfId="95" applyNumberFormat="1" applyFont="1" applyBorder="1" applyAlignment="1">
      <alignment horizontal="right" vertical="top" wrapText="1"/>
    </xf>
    <xf numFmtId="179" fontId="54" fillId="0" borderId="30" xfId="0" applyNumberFormat="1" applyFont="1" applyBorder="1" applyAlignment="1">
      <alignment horizontal="right" vertical="top" wrapText="1"/>
    </xf>
    <xf numFmtId="179" fontId="54" fillId="0" borderId="31" xfId="0" applyNumberFormat="1" applyFont="1" applyBorder="1" applyAlignment="1">
      <alignment horizontal="right" vertical="top" wrapText="1"/>
    </xf>
    <xf numFmtId="179" fontId="54" fillId="0" borderId="54" xfId="0" applyNumberFormat="1" applyFont="1" applyBorder="1" applyAlignment="1">
      <alignment horizontal="right" vertical="top" wrapText="1"/>
    </xf>
    <xf numFmtId="0" fontId="43" fillId="0" borderId="0" xfId="895" applyFont="1" applyFill="1" applyAlignment="1" applyProtection="1">
      <alignment horizontal="right" vertical="top"/>
    </xf>
    <xf numFmtId="0" fontId="43" fillId="0" borderId="0" xfId="895" applyFont="1" applyFill="1" applyAlignment="1" applyProtection="1">
      <alignment horizontal="right"/>
    </xf>
    <xf numFmtId="0" fontId="1" fillId="0" borderId="0" xfId="895" applyFill="1" applyAlignment="1" applyProtection="1">
      <alignment horizontal="right"/>
    </xf>
    <xf numFmtId="179" fontId="2" fillId="0" borderId="64" xfId="0" applyNumberFormat="1" applyFont="1" applyBorder="1" applyAlignment="1">
      <alignment vertical="top" wrapText="1"/>
    </xf>
    <xf numFmtId="179" fontId="2" fillId="0" borderId="33" xfId="0" applyNumberFormat="1" applyFont="1" applyBorder="1" applyAlignment="1">
      <alignment vertical="top" wrapText="1"/>
    </xf>
    <xf numFmtId="179" fontId="2" fillId="0" borderId="33" xfId="0" applyNumberFormat="1" applyFont="1" applyBorder="1" applyAlignment="1">
      <alignment horizontal="right" vertical="top" wrapText="1"/>
    </xf>
    <xf numFmtId="179" fontId="54" fillId="0" borderId="33" xfId="0" applyNumberFormat="1" applyFont="1" applyBorder="1" applyAlignment="1">
      <alignment horizontal="right" vertical="top" wrapText="1"/>
    </xf>
    <xf numFmtId="169" fontId="2" fillId="0" borderId="0" xfId="95" applyNumberFormat="1" applyFont="1" applyFill="1" applyAlignment="1" applyProtection="1">
      <alignment horizontal="center" vertical="center"/>
    </xf>
    <xf numFmtId="169" fontId="4" fillId="0" borderId="46" xfId="95" applyNumberFormat="1" applyFont="1" applyFill="1" applyBorder="1" applyAlignment="1" applyProtection="1">
      <alignment horizontal="center" vertical="top" wrapText="1"/>
    </xf>
    <xf numFmtId="179" fontId="4" fillId="29" borderId="42" xfId="95" applyNumberFormat="1" applyFont="1" applyFill="1" applyBorder="1" applyAlignment="1" applyProtection="1">
      <alignment horizontal="right" vertical="top"/>
    </xf>
    <xf numFmtId="179" fontId="2" fillId="0" borderId="31" xfId="0" applyNumberFormat="1" applyFont="1" applyBorder="1" applyAlignment="1">
      <alignment vertical="top" wrapText="1"/>
    </xf>
    <xf numFmtId="179" fontId="4" fillId="29" borderId="77" xfId="95" applyNumberFormat="1" applyFont="1" applyFill="1" applyBorder="1" applyAlignment="1" applyProtection="1">
      <alignment horizontal="right" vertical="top"/>
    </xf>
    <xf numFmtId="179" fontId="2" fillId="0" borderId="33" xfId="95" applyNumberFormat="1" applyFont="1" applyFill="1" applyBorder="1" applyAlignment="1" applyProtection="1">
      <alignment horizontal="right" vertical="top"/>
    </xf>
    <xf numFmtId="179" fontId="2" fillId="0" borderId="31" xfId="95" applyNumberFormat="1" applyFont="1" applyFill="1" applyBorder="1" applyAlignment="1" applyProtection="1">
      <alignment horizontal="right" vertical="top"/>
    </xf>
    <xf numFmtId="179" fontId="4" fillId="29" borderId="76" xfId="95" applyNumberFormat="1" applyFont="1" applyFill="1" applyBorder="1" applyAlignment="1" applyProtection="1">
      <alignment horizontal="right" vertical="top" wrapText="1"/>
    </xf>
    <xf numFmtId="179" fontId="4" fillId="29" borderId="46" xfId="95" applyNumberFormat="1" applyFont="1" applyFill="1" applyBorder="1" applyAlignment="1" applyProtection="1">
      <alignment horizontal="right" vertical="top"/>
    </xf>
    <xf numFmtId="179" fontId="2" fillId="0" borderId="30" xfId="0" applyNumberFormat="1" applyFont="1" applyBorder="1" applyAlignment="1">
      <alignment vertical="top" wrapText="1"/>
    </xf>
    <xf numFmtId="179" fontId="4" fillId="0" borderId="42" xfId="95" applyNumberFormat="1" applyFont="1" applyFill="1" applyBorder="1" applyAlignment="1" applyProtection="1">
      <alignment horizontal="right" vertical="top"/>
    </xf>
    <xf numFmtId="169" fontId="2" fillId="0" borderId="0" xfId="95" applyNumberFormat="1" applyFont="1" applyFill="1" applyAlignment="1" applyProtection="1">
      <alignment vertical="top"/>
    </xf>
    <xf numFmtId="169" fontId="2" fillId="0" borderId="0" xfId="95" applyNumberFormat="1" applyFont="1" applyFill="1" applyProtection="1"/>
    <xf numFmtId="169" fontId="66" fillId="0" borderId="0" xfId="95" applyNumberFormat="1" applyFont="1" applyFill="1" applyProtection="1"/>
    <xf numFmtId="169" fontId="67" fillId="0" borderId="0" xfId="95" applyNumberFormat="1" applyFont="1" applyFill="1" applyAlignment="1" applyProtection="1">
      <alignment vertical="top"/>
    </xf>
    <xf numFmtId="0" fontId="54" fillId="0" borderId="37" xfId="0" applyFont="1" applyBorder="1" applyAlignment="1">
      <alignment vertical="top" wrapText="1"/>
    </xf>
    <xf numFmtId="49" fontId="43" fillId="0" borderId="62" xfId="0" applyNumberFormat="1" applyFont="1" applyBorder="1" applyAlignment="1">
      <alignment horizontal="center" vertical="top" wrapText="1"/>
    </xf>
    <xf numFmtId="0" fontId="2" fillId="0" borderId="67" xfId="0" applyFont="1" applyBorder="1" applyAlignment="1">
      <alignment vertical="top" wrapText="1"/>
    </xf>
    <xf numFmtId="179" fontId="2" fillId="0" borderId="64" xfId="0" applyNumberFormat="1" applyFont="1" applyBorder="1" applyAlignment="1">
      <alignment horizontal="right" vertical="top" wrapText="1"/>
    </xf>
    <xf numFmtId="0" fontId="2" fillId="0" borderId="73" xfId="0" applyFont="1" applyBorder="1" applyAlignment="1">
      <alignment vertical="top" wrapText="1"/>
    </xf>
    <xf numFmtId="179" fontId="2" fillId="0" borderId="49" xfId="0" applyNumberFormat="1" applyFont="1" applyBorder="1" applyAlignment="1">
      <alignment horizontal="right" vertical="top" wrapText="1"/>
    </xf>
    <xf numFmtId="0" fontId="54" fillId="0" borderId="41" xfId="0" applyFont="1" applyBorder="1" applyAlignment="1">
      <alignment vertical="top" wrapText="1"/>
    </xf>
    <xf numFmtId="179" fontId="43" fillId="0" borderId="30" xfId="95" applyNumberFormat="1" applyFont="1" applyFill="1" applyBorder="1" applyAlignment="1" applyProtection="1">
      <alignment horizontal="right" vertical="top"/>
    </xf>
    <xf numFmtId="0" fontId="54" fillId="0" borderId="74" xfId="0" applyFont="1" applyBorder="1" applyAlignment="1">
      <alignment vertical="top" wrapText="1"/>
    </xf>
    <xf numFmtId="49" fontId="43" fillId="0" borderId="92" xfId="0" applyNumberFormat="1" applyFont="1" applyBorder="1" applyAlignment="1">
      <alignment horizontal="center" vertical="top"/>
    </xf>
    <xf numFmtId="0" fontId="54" fillId="0" borderId="93" xfId="0" applyFont="1" applyBorder="1" applyAlignment="1">
      <alignment vertical="top" wrapText="1"/>
    </xf>
    <xf numFmtId="179" fontId="54" fillId="0" borderId="91" xfId="0" applyNumberFormat="1" applyFont="1" applyBorder="1" applyAlignment="1">
      <alignment horizontal="right" vertical="top" wrapText="1"/>
    </xf>
    <xf numFmtId="179" fontId="43" fillId="0" borderId="91" xfId="0" applyNumberFormat="1" applyFont="1" applyBorder="1" applyAlignment="1">
      <alignment vertical="top" wrapText="1"/>
    </xf>
    <xf numFmtId="179" fontId="54" fillId="31" borderId="31" xfId="0" applyNumberFormat="1" applyFont="1" applyFill="1" applyBorder="1" applyAlignment="1">
      <alignment horizontal="center" vertical="center" wrapText="1"/>
    </xf>
    <xf numFmtId="179" fontId="2" fillId="31" borderId="31" xfId="0" applyNumberFormat="1" applyFont="1" applyFill="1" applyBorder="1" applyAlignment="1">
      <alignment horizontal="center" vertical="top" wrapText="1"/>
    </xf>
    <xf numFmtId="179" fontId="54" fillId="0" borderId="97" xfId="0" applyNumberFormat="1" applyFont="1" applyBorder="1" applyAlignment="1">
      <alignment vertical="center" wrapText="1"/>
    </xf>
    <xf numFmtId="179" fontId="54" fillId="0" borderId="98" xfId="0" applyNumberFormat="1" applyFont="1" applyBorder="1" applyAlignment="1">
      <alignment vertical="center" wrapText="1"/>
    </xf>
    <xf numFmtId="179" fontId="54" fillId="31" borderId="55" xfId="0" applyNumberFormat="1" applyFont="1" applyFill="1" applyBorder="1" applyAlignment="1">
      <alignment horizontal="center" vertical="top" wrapText="1"/>
    </xf>
    <xf numFmtId="169" fontId="54" fillId="31" borderId="96" xfId="95" applyNumberFormat="1" applyFont="1" applyFill="1" applyBorder="1" applyAlignment="1">
      <alignment horizontal="center" wrapText="1"/>
    </xf>
    <xf numFmtId="49" fontId="43" fillId="0" borderId="86" xfId="0" applyNumberFormat="1" applyFont="1" applyBorder="1" applyAlignment="1">
      <alignment horizontal="center" vertical="top"/>
    </xf>
    <xf numFmtId="0" fontId="54" fillId="0" borderId="82" xfId="0" applyFont="1" applyBorder="1" applyAlignment="1">
      <alignment vertical="top" wrapText="1"/>
    </xf>
    <xf numFmtId="179" fontId="54" fillId="0" borderId="56" xfId="0" applyNumberFormat="1" applyFont="1" applyBorder="1" applyAlignment="1">
      <alignment horizontal="right" vertical="top" wrapText="1"/>
    </xf>
    <xf numFmtId="179" fontId="54" fillId="31" borderId="46" xfId="0" applyNumberFormat="1" applyFont="1" applyFill="1" applyBorder="1" applyAlignment="1">
      <alignment horizontal="center" vertical="top" wrapText="1"/>
    </xf>
    <xf numFmtId="0" fontId="43" fillId="0" borderId="0" xfId="1437" applyFont="1" applyFill="1" applyProtection="1"/>
    <xf numFmtId="0" fontId="45" fillId="0" borderId="19" xfId="1437" applyFont="1" applyFill="1" applyBorder="1" applyAlignment="1" applyProtection="1">
      <alignment horizontal="center" vertical="top"/>
    </xf>
    <xf numFmtId="0" fontId="45" fillId="0" borderId="8" xfId="1437" applyFont="1" applyFill="1" applyBorder="1" applyAlignment="1" applyProtection="1">
      <alignment horizontal="center" vertical="top"/>
    </xf>
    <xf numFmtId="0" fontId="45" fillId="0" borderId="8" xfId="1437" applyFont="1" applyFill="1" applyBorder="1" applyAlignment="1" applyProtection="1">
      <alignment horizontal="center" vertical="top" wrapText="1"/>
    </xf>
    <xf numFmtId="0" fontId="43" fillId="0" borderId="0" xfId="1437" applyFont="1" applyFill="1" applyAlignment="1" applyProtection="1">
      <alignment vertical="top"/>
    </xf>
    <xf numFmtId="0" fontId="43" fillId="0" borderId="18" xfId="1437" applyFont="1" applyFill="1" applyBorder="1" applyProtection="1"/>
    <xf numFmtId="0" fontId="43" fillId="0" borderId="18" xfId="1437" applyFont="1" applyFill="1" applyBorder="1" applyAlignment="1" applyProtection="1">
      <alignment horizontal="center"/>
    </xf>
    <xf numFmtId="165" fontId="43" fillId="0" borderId="18" xfId="1437" applyNumberFormat="1" applyFont="1" applyFill="1" applyBorder="1" applyProtection="1"/>
    <xf numFmtId="165" fontId="43" fillId="0" borderId="17" xfId="1437" applyNumberFormat="1" applyFont="1" applyFill="1" applyBorder="1" applyProtection="1"/>
    <xf numFmtId="165" fontId="43" fillId="0" borderId="0" xfId="1437" applyNumberFormat="1" applyFont="1" applyFill="1" applyProtection="1"/>
    <xf numFmtId="0" fontId="43" fillId="0" borderId="15" xfId="1437" applyFont="1" applyFill="1" applyBorder="1" applyProtection="1"/>
    <xf numFmtId="0" fontId="43" fillId="0" borderId="15" xfId="1437" applyFont="1" applyFill="1" applyBorder="1" applyAlignment="1" applyProtection="1">
      <alignment horizontal="center"/>
    </xf>
    <xf numFmtId="165" fontId="43" fillId="0" borderId="15" xfId="1437" applyNumberFormat="1" applyFont="1" applyFill="1" applyBorder="1" applyProtection="1"/>
    <xf numFmtId="0" fontId="43" fillId="0" borderId="19" xfId="1437" applyFont="1" applyFill="1" applyBorder="1" applyProtection="1"/>
    <xf numFmtId="0" fontId="43" fillId="0" borderId="19" xfId="1437" applyFont="1" applyFill="1" applyBorder="1" applyAlignment="1" applyProtection="1">
      <alignment horizontal="center"/>
    </xf>
    <xf numFmtId="165" fontId="43" fillId="0" borderId="19" xfId="1437" applyNumberFormat="1" applyFont="1" applyFill="1" applyBorder="1" applyProtection="1"/>
    <xf numFmtId="0" fontId="45" fillId="0" borderId="19" xfId="1437" applyFont="1" applyFill="1" applyBorder="1" applyAlignment="1" applyProtection="1">
      <alignment horizontal="center"/>
    </xf>
    <xf numFmtId="165" fontId="45" fillId="0" borderId="19" xfId="1437" applyNumberFormat="1" applyFont="1" applyFill="1" applyBorder="1" applyProtection="1"/>
    <xf numFmtId="0" fontId="54" fillId="0" borderId="0" xfId="0" applyFont="1" applyAlignment="1">
      <alignment vertical="center"/>
    </xf>
    <xf numFmtId="0" fontId="58" fillId="0" borderId="0" xfId="0" applyFont="1" applyAlignment="1">
      <alignment horizontal="center"/>
    </xf>
    <xf numFmtId="169" fontId="4" fillId="0" borderId="0" xfId="95" applyNumberFormat="1" applyFont="1" applyBorder="1"/>
    <xf numFmtId="169" fontId="58" fillId="0" borderId="0" xfId="95" applyNumberFormat="1" applyFont="1" applyBorder="1"/>
    <xf numFmtId="167" fontId="58" fillId="0" borderId="0" xfId="95" applyFont="1" applyBorder="1"/>
    <xf numFmtId="0" fontId="71" fillId="0" borderId="0" xfId="0" applyFont="1"/>
    <xf numFmtId="0" fontId="45" fillId="0" borderId="43" xfId="895" applyFont="1" applyFill="1" applyBorder="1" applyAlignment="1" applyProtection="1">
      <alignment horizontal="center" vertical="center"/>
    </xf>
    <xf numFmtId="169" fontId="71" fillId="0" borderId="0" xfId="0" applyNumberFormat="1" applyFont="1"/>
    <xf numFmtId="3" fontId="69" fillId="0" borderId="99" xfId="0" applyNumberFormat="1" applyFont="1" applyBorder="1" applyAlignment="1">
      <alignment horizontal="left" vertical="top" wrapText="1"/>
    </xf>
    <xf numFmtId="3" fontId="69" fillId="0" borderId="99" xfId="0" applyNumberFormat="1" applyFont="1" applyBorder="1" applyAlignment="1">
      <alignment horizontal="right" vertical="top"/>
    </xf>
    <xf numFmtId="0" fontId="69" fillId="0" borderId="0" xfId="0" applyFont="1" applyAlignment="1">
      <alignment horizontal="left" vertical="top"/>
    </xf>
    <xf numFmtId="3" fontId="72" fillId="0" borderId="99" xfId="0" applyNumberFormat="1" applyFont="1" applyBorder="1" applyAlignment="1">
      <alignment horizontal="center" vertical="top"/>
    </xf>
    <xf numFmtId="0" fontId="2" fillId="0" borderId="0" xfId="895" applyFont="1" applyFill="1" applyProtection="1"/>
    <xf numFmtId="0" fontId="66" fillId="0" borderId="0" xfId="895" applyFont="1" applyFill="1" applyProtection="1"/>
    <xf numFmtId="49" fontId="2" fillId="0" borderId="0" xfId="895" applyNumberFormat="1" applyFont="1" applyFill="1" applyAlignment="1" applyProtection="1">
      <alignment horizontal="center" vertical="center"/>
    </xf>
    <xf numFmtId="0" fontId="2" fillId="0" borderId="0" xfId="895" applyFont="1" applyFill="1" applyAlignment="1" applyProtection="1">
      <alignment horizontal="right" vertical="center"/>
    </xf>
    <xf numFmtId="169" fontId="2" fillId="0" borderId="0" xfId="95" applyNumberFormat="1" applyFont="1" applyFill="1" applyAlignment="1" applyProtection="1">
      <alignment horizontal="right" vertical="center"/>
    </xf>
    <xf numFmtId="0" fontId="69" fillId="0" borderId="0" xfId="0" applyFont="1"/>
    <xf numFmtId="3" fontId="74" fillId="32" borderId="99" xfId="0" applyNumberFormat="1" applyFont="1" applyFill="1" applyBorder="1" applyAlignment="1">
      <alignment horizontal="center" vertical="center" wrapText="1"/>
    </xf>
    <xf numFmtId="3" fontId="74" fillId="34" borderId="99" xfId="0" applyNumberFormat="1" applyFont="1" applyFill="1" applyBorder="1" applyAlignment="1">
      <alignment horizontal="left" vertical="top" wrapText="1"/>
    </xf>
    <xf numFmtId="3" fontId="74" fillId="34" borderId="99" xfId="0" applyNumberFormat="1" applyFont="1" applyFill="1" applyBorder="1" applyAlignment="1">
      <alignment horizontal="right" vertical="top"/>
    </xf>
    <xf numFmtId="0" fontId="74" fillId="27" borderId="0" xfId="0" applyFont="1" applyFill="1" applyAlignment="1">
      <alignment horizontal="left" vertical="top"/>
    </xf>
    <xf numFmtId="167" fontId="74" fillId="34" borderId="99" xfId="95" applyFont="1" applyFill="1" applyBorder="1" applyAlignment="1" applyProtection="1">
      <alignment horizontal="right" vertical="top"/>
    </xf>
    <xf numFmtId="3" fontId="74" fillId="33" borderId="99" xfId="0" applyNumberFormat="1" applyFont="1" applyFill="1" applyBorder="1" applyAlignment="1">
      <alignment horizontal="left" vertical="top" wrapText="1"/>
    </xf>
    <xf numFmtId="3" fontId="74" fillId="33" borderId="99" xfId="0" applyNumberFormat="1" applyFont="1" applyFill="1" applyBorder="1" applyAlignment="1">
      <alignment horizontal="right" vertical="top"/>
    </xf>
    <xf numFmtId="0" fontId="74" fillId="31" borderId="0" xfId="0" applyFont="1" applyFill="1" applyAlignment="1">
      <alignment horizontal="left" vertical="top"/>
    </xf>
    <xf numFmtId="0" fontId="74" fillId="0" borderId="0" xfId="0" applyFont="1" applyAlignment="1">
      <alignment horizontal="left" vertical="top"/>
    </xf>
    <xf numFmtId="3" fontId="74" fillId="0" borderId="99" xfId="0" applyNumberFormat="1" applyFont="1" applyBorder="1" applyAlignment="1">
      <alignment horizontal="center" vertical="top"/>
    </xf>
    <xf numFmtId="3" fontId="74" fillId="0" borderId="99" xfId="0" applyNumberFormat="1" applyFont="1" applyBorder="1" applyAlignment="1">
      <alignment horizontal="right" vertical="top"/>
    </xf>
    <xf numFmtId="49" fontId="2" fillId="0" borderId="0" xfId="895" applyNumberFormat="1" applyFont="1" applyFill="1" applyAlignment="1" applyProtection="1">
      <alignment horizontal="center" vertical="top"/>
    </xf>
    <xf numFmtId="3" fontId="2" fillId="0" borderId="0" xfId="895" applyNumberFormat="1" applyFont="1" applyFill="1" applyAlignment="1" applyProtection="1">
      <alignment horizontal="right" vertical="top"/>
    </xf>
    <xf numFmtId="0" fontId="2" fillId="0" borderId="0" xfId="895" applyFont="1" applyFill="1" applyAlignment="1" applyProtection="1">
      <alignment vertical="top"/>
    </xf>
    <xf numFmtId="0" fontId="66" fillId="0" borderId="0" xfId="895" applyFont="1" applyFill="1" applyAlignment="1" applyProtection="1">
      <alignment vertical="top"/>
    </xf>
    <xf numFmtId="0" fontId="2" fillId="0" borderId="0" xfId="895" applyFont="1" applyFill="1" applyAlignment="1" applyProtection="1">
      <alignment horizontal="right" vertical="top"/>
    </xf>
    <xf numFmtId="169" fontId="2" fillId="0" borderId="0" xfId="95" applyNumberFormat="1" applyFont="1" applyFill="1" applyAlignment="1" applyProtection="1">
      <alignment horizontal="right" vertical="top"/>
    </xf>
    <xf numFmtId="49" fontId="2" fillId="0" borderId="0" xfId="895" applyNumberFormat="1" applyFont="1" applyFill="1" applyAlignment="1" applyProtection="1">
      <alignment horizontal="center"/>
    </xf>
    <xf numFmtId="0" fontId="2" fillId="0" borderId="0" xfId="895" applyFont="1" applyFill="1" applyAlignment="1" applyProtection="1">
      <alignment horizontal="right"/>
    </xf>
    <xf numFmtId="169" fontId="2" fillId="0" borderId="0" xfId="95" applyNumberFormat="1" applyFont="1" applyFill="1" applyAlignment="1" applyProtection="1">
      <alignment horizontal="right"/>
    </xf>
    <xf numFmtId="49" fontId="66" fillId="0" borderId="0" xfId="895" applyNumberFormat="1" applyFont="1" applyFill="1" applyAlignment="1" applyProtection="1">
      <alignment horizontal="center"/>
    </xf>
    <xf numFmtId="0" fontId="66" fillId="0" borderId="0" xfId="895" applyFont="1" applyFill="1" applyAlignment="1" applyProtection="1">
      <alignment horizontal="right"/>
    </xf>
    <xf numFmtId="169" fontId="66" fillId="0" borderId="0" xfId="95" applyNumberFormat="1" applyFont="1" applyFill="1" applyAlignment="1" applyProtection="1">
      <alignment horizontal="right"/>
    </xf>
    <xf numFmtId="0" fontId="73" fillId="0" borderId="0" xfId="0" applyFont="1" applyAlignment="1">
      <alignment vertical="top"/>
    </xf>
    <xf numFmtId="3" fontId="72" fillId="32" borderId="99" xfId="0" applyNumberFormat="1" applyFont="1" applyFill="1" applyBorder="1" applyAlignment="1">
      <alignment horizontal="center" vertical="top" wrapText="1"/>
    </xf>
    <xf numFmtId="3" fontId="73" fillId="0" borderId="99" xfId="0" applyNumberFormat="1" applyFont="1" applyBorder="1" applyAlignment="1">
      <alignment vertical="top" wrapText="1"/>
    </xf>
    <xf numFmtId="3" fontId="73" fillId="0" borderId="99" xfId="0" applyNumberFormat="1" applyFont="1" applyBorder="1" applyAlignment="1">
      <alignment vertical="top"/>
    </xf>
    <xf numFmtId="3" fontId="72" fillId="0" borderId="99" xfId="0" applyNumberFormat="1" applyFont="1" applyBorder="1" applyAlignment="1">
      <alignment vertical="top"/>
    </xf>
    <xf numFmtId="49" fontId="75" fillId="0" borderId="0" xfId="895" applyNumberFormat="1" applyFont="1" applyFill="1" applyAlignment="1" applyProtection="1">
      <alignment horizontal="center" vertical="top"/>
    </xf>
    <xf numFmtId="0" fontId="75" fillId="0" borderId="0" xfId="895" applyFont="1" applyFill="1" applyAlignment="1" applyProtection="1">
      <alignment vertical="top"/>
    </xf>
    <xf numFmtId="179" fontId="75" fillId="0" borderId="0" xfId="895" applyNumberFormat="1" applyFont="1" applyFill="1" applyAlignment="1" applyProtection="1">
      <alignment vertical="top"/>
    </xf>
    <xf numFmtId="3" fontId="72" fillId="35" borderId="99" xfId="0" applyNumberFormat="1" applyFont="1" applyFill="1" applyBorder="1" applyAlignment="1">
      <alignment vertical="top" wrapText="1"/>
    </xf>
    <xf numFmtId="3" fontId="72" fillId="35" borderId="99" xfId="0" applyNumberFormat="1" applyFont="1" applyFill="1" applyBorder="1" applyAlignment="1">
      <alignment vertical="top"/>
    </xf>
    <xf numFmtId="0" fontId="72" fillId="28" borderId="0" xfId="0" applyFont="1" applyFill="1" applyAlignment="1">
      <alignment vertical="top"/>
    </xf>
    <xf numFmtId="3" fontId="73" fillId="0" borderId="99" xfId="0" applyNumberFormat="1" applyFont="1" applyBorder="1" applyAlignment="1">
      <alignment wrapText="1"/>
    </xf>
    <xf numFmtId="3" fontId="73" fillId="0" borderId="99" xfId="0" applyNumberFormat="1" applyFont="1" applyBorder="1"/>
    <xf numFmtId="3" fontId="72" fillId="33" borderId="99" xfId="0" applyNumberFormat="1" applyFont="1" applyFill="1" applyBorder="1" applyAlignment="1">
      <alignment vertical="top" wrapText="1"/>
    </xf>
    <xf numFmtId="3" fontId="72" fillId="33" borderId="99" xfId="0" applyNumberFormat="1" applyFont="1" applyFill="1" applyBorder="1" applyAlignment="1">
      <alignment vertical="top"/>
    </xf>
    <xf numFmtId="0" fontId="72" fillId="31" borderId="0" xfId="0" applyFont="1" applyFill="1" applyAlignment="1">
      <alignment vertical="top"/>
    </xf>
    <xf numFmtId="3" fontId="43" fillId="0" borderId="0" xfId="895" applyNumberFormat="1" applyFont="1" applyFill="1" applyProtection="1"/>
    <xf numFmtId="179" fontId="76" fillId="29" borderId="0" xfId="895" applyNumberFormat="1" applyFont="1" applyFill="1" applyAlignment="1" applyProtection="1">
      <alignment vertical="top"/>
    </xf>
    <xf numFmtId="0" fontId="76" fillId="29" borderId="0" xfId="895" applyFont="1" applyFill="1" applyAlignment="1" applyProtection="1">
      <alignment vertical="top"/>
    </xf>
    <xf numFmtId="0" fontId="76" fillId="0" borderId="0" xfId="895" applyFont="1" applyFill="1" applyAlignment="1" applyProtection="1">
      <alignment vertical="top"/>
    </xf>
    <xf numFmtId="179" fontId="76" fillId="28" borderId="0" xfId="895" applyNumberFormat="1" applyFont="1" applyFill="1" applyAlignment="1" applyProtection="1">
      <alignment vertical="top"/>
    </xf>
    <xf numFmtId="0" fontId="76" fillId="28" borderId="0" xfId="895" applyFont="1" applyFill="1" applyAlignment="1" applyProtection="1">
      <alignment vertical="top"/>
    </xf>
    <xf numFmtId="179" fontId="76" fillId="31" borderId="0" xfId="895" applyNumberFormat="1" applyFont="1" applyFill="1" applyAlignment="1" applyProtection="1">
      <alignment vertical="top"/>
    </xf>
    <xf numFmtId="0" fontId="76" fillId="31" borderId="0" xfId="895" applyFont="1" applyFill="1" applyAlignment="1" applyProtection="1">
      <alignment vertical="top"/>
    </xf>
    <xf numFmtId="0" fontId="45" fillId="28" borderId="0" xfId="895" applyFont="1" applyFill="1" applyProtection="1"/>
    <xf numFmtId="0" fontId="47" fillId="28" borderId="0" xfId="895" applyFont="1" applyFill="1" applyProtection="1"/>
    <xf numFmtId="3" fontId="72" fillId="35" borderId="99" xfId="0" applyNumberFormat="1" applyFont="1" applyFill="1" applyBorder="1" applyAlignment="1">
      <alignment wrapText="1"/>
    </xf>
    <xf numFmtId="3" fontId="72" fillId="35" borderId="99" xfId="0" applyNumberFormat="1" applyFont="1" applyFill="1" applyBorder="1"/>
    <xf numFmtId="3" fontId="72" fillId="32" borderId="100" xfId="0" applyNumberFormat="1" applyFont="1" applyFill="1" applyBorder="1" applyAlignment="1">
      <alignment horizontal="center" vertical="top" wrapText="1"/>
    </xf>
    <xf numFmtId="3" fontId="72" fillId="32" borderId="101" xfId="0" applyNumberFormat="1" applyFont="1" applyFill="1" applyBorder="1" applyAlignment="1">
      <alignment horizontal="center" vertical="top" wrapText="1"/>
    </xf>
    <xf numFmtId="3" fontId="72" fillId="33" borderId="99" xfId="0" applyNumberFormat="1" applyFont="1" applyFill="1" applyBorder="1"/>
    <xf numFmtId="0" fontId="45" fillId="31" borderId="0" xfId="895" applyFont="1" applyFill="1" applyProtection="1"/>
    <xf numFmtId="0" fontId="47" fillId="31" borderId="0" xfId="895" applyFont="1" applyFill="1" applyProtection="1"/>
    <xf numFmtId="3" fontId="45" fillId="0" borderId="70" xfId="895" applyNumberFormat="1" applyFont="1" applyFill="1" applyBorder="1" applyAlignment="1" applyProtection="1">
      <alignment vertical="center"/>
    </xf>
    <xf numFmtId="167" fontId="72" fillId="33" borderId="99" xfId="95" applyFont="1" applyFill="1" applyBorder="1" applyAlignment="1" applyProtection="1"/>
    <xf numFmtId="167" fontId="73" fillId="0" borderId="99" xfId="95" applyFont="1" applyFill="1" applyBorder="1" applyAlignment="1" applyProtection="1"/>
    <xf numFmtId="167" fontId="73" fillId="0" borderId="99" xfId="95" applyFont="1" applyFill="1" applyBorder="1" applyAlignment="1" applyProtection="1">
      <alignment vertical="top"/>
    </xf>
    <xf numFmtId="0" fontId="71" fillId="0" borderId="0" xfId="1438" applyFont="1"/>
    <xf numFmtId="0" fontId="71" fillId="37" borderId="0" xfId="1438" applyFont="1" applyFill="1" applyAlignment="1">
      <alignment wrapText="1"/>
    </xf>
    <xf numFmtId="0" fontId="71" fillId="0" borderId="0" xfId="1438" applyFont="1" applyAlignment="1">
      <alignment horizontal="right"/>
    </xf>
    <xf numFmtId="0" fontId="71" fillId="38" borderId="0" xfId="1438" applyFont="1" applyFill="1" applyAlignment="1">
      <alignment wrapText="1"/>
    </xf>
    <xf numFmtId="0" fontId="71" fillId="39" borderId="0" xfId="1438" applyFont="1" applyFill="1" applyAlignment="1">
      <alignment wrapText="1"/>
    </xf>
    <xf numFmtId="0" fontId="71" fillId="40" borderId="0" xfId="1438" applyFont="1" applyFill="1"/>
    <xf numFmtId="0" fontId="71" fillId="41" borderId="0" xfId="1438" applyFont="1" applyFill="1" applyAlignment="1">
      <alignment wrapText="1"/>
    </xf>
    <xf numFmtId="0" fontId="71" fillId="42" borderId="0" xfId="1438" applyFont="1" applyFill="1" applyAlignment="1">
      <alignment wrapText="1"/>
    </xf>
    <xf numFmtId="0" fontId="71" fillId="43" borderId="0" xfId="1438" applyFont="1" applyFill="1" applyAlignment="1">
      <alignment wrapText="1"/>
    </xf>
    <xf numFmtId="0" fontId="71" fillId="29" borderId="0" xfId="1438" applyFont="1" applyFill="1" applyAlignment="1">
      <alignment wrapText="1"/>
    </xf>
    <xf numFmtId="0" fontId="71" fillId="0" borderId="0" xfId="1438" applyFont="1" applyAlignment="1">
      <alignment wrapText="1"/>
    </xf>
    <xf numFmtId="0" fontId="70" fillId="0" borderId="17" xfId="1438" applyFont="1" applyBorder="1" applyAlignment="1">
      <alignment horizontal="center" wrapText="1"/>
    </xf>
    <xf numFmtId="0" fontId="70" fillId="0" borderId="19" xfId="1438" applyFont="1" applyBorder="1" applyAlignment="1">
      <alignment horizontal="center" wrapText="1"/>
    </xf>
    <xf numFmtId="0" fontId="70" fillId="29" borderId="8" xfId="1438" applyFont="1" applyFill="1" applyBorder="1" applyAlignment="1">
      <alignment horizontal="center" vertical="center"/>
    </xf>
    <xf numFmtId="0" fontId="70" fillId="38" borderId="8" xfId="1438" applyFont="1" applyFill="1" applyBorder="1" applyAlignment="1">
      <alignment horizontal="center" vertical="center"/>
    </xf>
    <xf numFmtId="0" fontId="71" fillId="37" borderId="8" xfId="1438" quotePrefix="1" applyFont="1" applyFill="1" applyBorder="1" applyAlignment="1">
      <alignment horizontal="center" vertical="center"/>
    </xf>
    <xf numFmtId="0" fontId="71" fillId="0" borderId="8" xfId="1438" quotePrefix="1" applyFont="1" applyBorder="1" applyAlignment="1">
      <alignment horizontal="center" vertical="center"/>
    </xf>
    <xf numFmtId="0" fontId="71" fillId="0" borderId="8" xfId="1438" applyFont="1" applyBorder="1" applyAlignment="1">
      <alignment horizontal="left" vertical="center" wrapText="1"/>
    </xf>
    <xf numFmtId="0" fontId="71" fillId="0" borderId="8" xfId="1438" applyFont="1" applyBorder="1" applyAlignment="1">
      <alignment horizontal="left" vertical="top" wrapText="1"/>
    </xf>
    <xf numFmtId="0" fontId="71" fillId="0" borderId="8" xfId="1438" applyFont="1" applyBorder="1" applyAlignment="1">
      <alignment vertical="top" wrapText="1"/>
    </xf>
    <xf numFmtId="0" fontId="71" fillId="0" borderId="8" xfId="1438" applyFont="1" applyBorder="1" applyAlignment="1">
      <alignment vertical="center"/>
    </xf>
    <xf numFmtId="167" fontId="71" fillId="0" borderId="8" xfId="1439" applyFont="1" applyFill="1" applyBorder="1" applyAlignment="1" applyProtection="1">
      <alignment vertical="center"/>
    </xf>
    <xf numFmtId="0" fontId="71" fillId="0" borderId="0" xfId="1438" applyFont="1" applyAlignment="1">
      <alignment vertical="top"/>
    </xf>
    <xf numFmtId="0" fontId="71" fillId="38" borderId="8" xfId="1438" quotePrefix="1" applyFont="1" applyFill="1" applyBorder="1" applyAlignment="1">
      <alignment horizontal="center" vertical="center"/>
    </xf>
    <xf numFmtId="0" fontId="71" fillId="30" borderId="8" xfId="1438" applyFont="1" applyFill="1" applyBorder="1" applyAlignment="1">
      <alignment horizontal="left" vertical="top" wrapText="1"/>
    </xf>
    <xf numFmtId="0" fontId="71" fillId="30" borderId="8" xfId="1438" applyFont="1" applyFill="1" applyBorder="1" applyAlignment="1">
      <alignment vertical="center"/>
    </xf>
    <xf numFmtId="167" fontId="71" fillId="30" borderId="8" xfId="1439" applyFont="1" applyFill="1" applyBorder="1" applyAlignment="1" applyProtection="1">
      <alignment vertical="center"/>
    </xf>
    <xf numFmtId="0" fontId="71" fillId="30" borderId="0" xfId="1438" applyFont="1" applyFill="1" applyAlignment="1">
      <alignment vertical="top"/>
    </xf>
    <xf numFmtId="0" fontId="71" fillId="39" borderId="8" xfId="1438" quotePrefix="1" applyFont="1" applyFill="1" applyBorder="1" applyAlignment="1">
      <alignment horizontal="center" vertical="center"/>
    </xf>
    <xf numFmtId="0" fontId="71" fillId="29" borderId="8" xfId="1438" quotePrefix="1" applyFont="1" applyFill="1" applyBorder="1" applyAlignment="1">
      <alignment horizontal="center" vertical="center"/>
    </xf>
    <xf numFmtId="0" fontId="71" fillId="29" borderId="8" xfId="1438" applyFont="1" applyFill="1" applyBorder="1" applyAlignment="1">
      <alignment vertical="center"/>
    </xf>
    <xf numFmtId="0" fontId="71" fillId="30" borderId="8" xfId="1438" applyFont="1" applyFill="1" applyBorder="1" applyAlignment="1">
      <alignment vertical="top" wrapText="1"/>
    </xf>
    <xf numFmtId="0" fontId="71" fillId="41" borderId="8" xfId="1438" quotePrefix="1" applyFont="1" applyFill="1" applyBorder="1" applyAlignment="1">
      <alignment horizontal="center" vertical="center"/>
    </xf>
    <xf numFmtId="0" fontId="71" fillId="42" borderId="8" xfId="1438" quotePrefix="1" applyFont="1" applyFill="1" applyBorder="1" applyAlignment="1">
      <alignment horizontal="center" vertical="center"/>
    </xf>
    <xf numFmtId="0" fontId="71" fillId="43" borderId="8" xfId="1438" quotePrefix="1" applyFont="1" applyFill="1" applyBorder="1" applyAlignment="1">
      <alignment horizontal="center" vertical="center"/>
    </xf>
    <xf numFmtId="167" fontId="71" fillId="30" borderId="17" xfId="1439" applyFont="1" applyFill="1" applyBorder="1" applyAlignment="1" applyProtection="1">
      <alignment vertical="center"/>
    </xf>
    <xf numFmtId="167" fontId="71" fillId="0" borderId="17" xfId="1439" applyFont="1" applyFill="1" applyBorder="1" applyAlignment="1" applyProtection="1">
      <alignment vertical="center"/>
    </xf>
    <xf numFmtId="167" fontId="71" fillId="0" borderId="8" xfId="1439" applyFont="1" applyFill="1" applyBorder="1" applyAlignment="1" applyProtection="1"/>
    <xf numFmtId="167" fontId="71" fillId="0" borderId="0" xfId="1439" applyFont="1" applyFill="1" applyAlignment="1" applyProtection="1"/>
    <xf numFmtId="0" fontId="70" fillId="38" borderId="0" xfId="1438" applyFont="1" applyFill="1" applyAlignment="1">
      <alignment horizontal="center"/>
    </xf>
    <xf numFmtId="0" fontId="70" fillId="28" borderId="19" xfId="1438" applyFont="1" applyFill="1" applyBorder="1" applyAlignment="1">
      <alignment horizontal="left"/>
    </xf>
    <xf numFmtId="0" fontId="70" fillId="28" borderId="19" xfId="1438" applyFont="1" applyFill="1" applyBorder="1" applyAlignment="1">
      <alignment horizontal="center" wrapText="1"/>
    </xf>
    <xf numFmtId="0" fontId="70" fillId="28" borderId="19" xfId="1438" applyFont="1" applyFill="1" applyBorder="1" applyAlignment="1">
      <alignment horizontal="center" vertical="center" wrapText="1"/>
    </xf>
    <xf numFmtId="0" fontId="70" fillId="28" borderId="19" xfId="1438" applyFont="1" applyFill="1" applyBorder="1" applyAlignment="1">
      <alignment horizontal="center" vertical="center"/>
    </xf>
    <xf numFmtId="0" fontId="70" fillId="28" borderId="8" xfId="1438" applyFont="1" applyFill="1" applyBorder="1" applyAlignment="1">
      <alignment horizontal="center" vertical="center"/>
    </xf>
    <xf numFmtId="0" fontId="71" fillId="28" borderId="0" xfId="1438" applyFont="1" applyFill="1"/>
    <xf numFmtId="0" fontId="71" fillId="42" borderId="0" xfId="1438" applyFont="1" applyFill="1"/>
    <xf numFmtId="0" fontId="70" fillId="42" borderId="0" xfId="1438" applyFont="1" applyFill="1" applyAlignment="1">
      <alignment horizontal="center"/>
    </xf>
    <xf numFmtId="0" fontId="62" fillId="0" borderId="0" xfId="1438" applyFont="1" applyAlignment="1">
      <alignment vertical="top"/>
    </xf>
    <xf numFmtId="0" fontId="71" fillId="0" borderId="8" xfId="1438" applyFont="1" applyBorder="1" applyAlignment="1">
      <alignment horizontal="center" vertical="center"/>
    </xf>
    <xf numFmtId="167" fontId="71" fillId="0" borderId="0" xfId="1438" applyNumberFormat="1" applyFont="1"/>
    <xf numFmtId="167" fontId="71" fillId="38" borderId="0" xfId="1438" applyNumberFormat="1" applyFont="1" applyFill="1"/>
    <xf numFmtId="167" fontId="70" fillId="0" borderId="8" xfId="1439" applyFont="1" applyFill="1" applyBorder="1" applyAlignment="1" applyProtection="1"/>
    <xf numFmtId="0" fontId="70" fillId="0" borderId="0" xfId="1438" applyFont="1"/>
    <xf numFmtId="169" fontId="71" fillId="0" borderId="8" xfId="1439" applyNumberFormat="1" applyFont="1" applyFill="1" applyBorder="1" applyAlignment="1" applyProtection="1">
      <alignment vertical="center"/>
    </xf>
    <xf numFmtId="169" fontId="71" fillId="30" borderId="8" xfId="1439" applyNumberFormat="1" applyFont="1" applyFill="1" applyBorder="1" applyAlignment="1" applyProtection="1">
      <alignment vertical="center"/>
    </xf>
    <xf numFmtId="169" fontId="71" fillId="0" borderId="17" xfId="1439" applyNumberFormat="1" applyFont="1" applyFill="1" applyBorder="1" applyAlignment="1" applyProtection="1">
      <alignment vertical="center"/>
    </xf>
    <xf numFmtId="169" fontId="71" fillId="30" borderId="17" xfId="1439" applyNumberFormat="1" applyFont="1" applyFill="1" applyBorder="1" applyAlignment="1" applyProtection="1">
      <alignment vertical="center"/>
    </xf>
    <xf numFmtId="169" fontId="70" fillId="0" borderId="8" xfId="1439" applyNumberFormat="1" applyFont="1" applyFill="1" applyBorder="1" applyAlignment="1" applyProtection="1"/>
    <xf numFmtId="0" fontId="70" fillId="27" borderId="19" xfId="1438" applyFont="1" applyFill="1" applyBorder="1" applyAlignment="1">
      <alignment horizontal="left" vertical="center"/>
    </xf>
    <xf numFmtId="0" fontId="70" fillId="27" borderId="19" xfId="1438" applyFont="1" applyFill="1" applyBorder="1" applyAlignment="1">
      <alignment horizontal="center" vertical="center" wrapText="1"/>
    </xf>
    <xf numFmtId="0" fontId="70" fillId="27" borderId="19" xfId="1438" applyFont="1" applyFill="1" applyBorder="1" applyAlignment="1">
      <alignment horizontal="center" vertical="center"/>
    </xf>
    <xf numFmtId="0" fontId="70" fillId="27" borderId="19" xfId="1438" applyFont="1" applyFill="1" applyBorder="1" applyAlignment="1">
      <alignment horizontal="center" wrapText="1"/>
    </xf>
    <xf numFmtId="0" fontId="70" fillId="27" borderId="8" xfId="1438" applyFont="1" applyFill="1" applyBorder="1" applyAlignment="1">
      <alignment horizontal="center" vertical="center"/>
    </xf>
    <xf numFmtId="0" fontId="71" fillId="27" borderId="0" xfId="1438" applyFont="1" applyFill="1"/>
    <xf numFmtId="167" fontId="62" fillId="0" borderId="0" xfId="1439" applyFont="1" applyFill="1" applyAlignment="1" applyProtection="1">
      <alignment horizontal="right"/>
    </xf>
    <xf numFmtId="167" fontId="62" fillId="0" borderId="0" xfId="1439" applyFont="1" applyFill="1" applyAlignment="1" applyProtection="1">
      <alignment horizontal="left"/>
    </xf>
    <xf numFmtId="0" fontId="70" fillId="27" borderId="21" xfId="1438" applyFont="1" applyFill="1" applyBorder="1" applyAlignment="1">
      <alignment horizontal="center" vertical="center"/>
    </xf>
    <xf numFmtId="0" fontId="70" fillId="27" borderId="23" xfId="1438" applyFont="1" applyFill="1" applyBorder="1" applyAlignment="1">
      <alignment horizontal="center" vertical="center"/>
    </xf>
    <xf numFmtId="167" fontId="70" fillId="0" borderId="23" xfId="1439" applyFont="1" applyFill="1" applyBorder="1" applyAlignment="1" applyProtection="1"/>
    <xf numFmtId="167" fontId="71" fillId="0" borderId="23" xfId="1439" applyFont="1" applyFill="1" applyBorder="1" applyAlignment="1" applyProtection="1">
      <alignment horizontal="left" vertical="center" wrapText="1"/>
    </xf>
    <xf numFmtId="167" fontId="71" fillId="0" borderId="23" xfId="1439" applyFont="1" applyFill="1" applyBorder="1" applyAlignment="1" applyProtection="1">
      <alignment horizontal="left" vertical="top" wrapText="1"/>
    </xf>
    <xf numFmtId="167" fontId="70" fillId="0" borderId="21" xfId="1439" applyFont="1" applyFill="1" applyBorder="1" applyAlignment="1" applyProtection="1">
      <alignment horizontal="left"/>
    </xf>
    <xf numFmtId="10" fontId="79" fillId="0" borderId="21" xfId="1440" applyNumberFormat="1" applyFont="1" applyFill="1" applyBorder="1" applyAlignment="1" applyProtection="1">
      <alignment horizontal="left" vertical="center"/>
    </xf>
    <xf numFmtId="0" fontId="80" fillId="27" borderId="21" xfId="1438" applyFont="1" applyFill="1" applyBorder="1" applyAlignment="1">
      <alignment horizontal="center" vertical="center"/>
    </xf>
    <xf numFmtId="0" fontId="80" fillId="27" borderId="21" xfId="1438" applyFont="1" applyFill="1" applyBorder="1" applyAlignment="1">
      <alignment horizontal="left" vertical="center"/>
    </xf>
    <xf numFmtId="9" fontId="79" fillId="0" borderId="21" xfId="1440" applyFont="1" applyFill="1" applyBorder="1" applyAlignment="1" applyProtection="1">
      <alignment horizontal="left" vertical="top" wrapText="1"/>
    </xf>
    <xf numFmtId="10" fontId="79" fillId="0" borderId="21" xfId="1440" applyNumberFormat="1" applyFont="1" applyFill="1" applyBorder="1" applyAlignment="1" applyProtection="1">
      <alignment horizontal="left" vertical="center" wrapText="1"/>
    </xf>
    <xf numFmtId="167" fontId="71" fillId="27" borderId="23" xfId="1439" applyFont="1" applyFill="1" applyBorder="1" applyAlignment="1" applyProtection="1">
      <alignment horizontal="left" vertical="center" wrapText="1"/>
    </xf>
    <xf numFmtId="10" fontId="79" fillId="27" borderId="21" xfId="1440" applyNumberFormat="1" applyFont="1" applyFill="1" applyBorder="1" applyAlignment="1" applyProtection="1">
      <alignment horizontal="left" vertical="center"/>
    </xf>
    <xf numFmtId="0" fontId="54" fillId="0" borderId="8" xfId="1438" applyFont="1" applyBorder="1" applyAlignment="1">
      <alignment vertical="top" wrapText="1"/>
    </xf>
    <xf numFmtId="167" fontId="70" fillId="27" borderId="8" xfId="95" applyFont="1" applyFill="1" applyBorder="1" applyAlignment="1" applyProtection="1">
      <alignment horizontal="center" vertical="center"/>
    </xf>
    <xf numFmtId="167" fontId="71" fillId="0" borderId="8" xfId="95" applyFont="1" applyFill="1" applyBorder="1" applyAlignment="1" applyProtection="1">
      <alignment vertical="center"/>
    </xf>
    <xf numFmtId="167" fontId="71" fillId="30" borderId="8" xfId="95" applyFont="1" applyFill="1" applyBorder="1" applyAlignment="1" applyProtection="1">
      <alignment vertical="center"/>
    </xf>
    <xf numFmtId="167" fontId="71" fillId="0" borderId="8" xfId="95" applyFont="1" applyFill="1" applyBorder="1" applyAlignment="1" applyProtection="1">
      <alignment horizontal="center" vertical="center"/>
    </xf>
    <xf numFmtId="167" fontId="71" fillId="0" borderId="17" xfId="95" applyFont="1" applyFill="1" applyBorder="1" applyAlignment="1" applyProtection="1">
      <alignment vertical="center"/>
    </xf>
    <xf numFmtId="167" fontId="70" fillId="27" borderId="8" xfId="95" applyFont="1" applyFill="1" applyBorder="1" applyAlignment="1" applyProtection="1"/>
    <xf numFmtId="0" fontId="71" fillId="27" borderId="8" xfId="1438" applyFont="1" applyFill="1" applyBorder="1"/>
    <xf numFmtId="167" fontId="54" fillId="0" borderId="8" xfId="95" applyFont="1" applyFill="1" applyBorder="1" applyAlignment="1" applyProtection="1">
      <alignment horizontal="center" vertical="center"/>
    </xf>
    <xf numFmtId="0" fontId="71" fillId="0" borderId="8" xfId="1438" quotePrefix="1" applyFont="1" applyBorder="1" applyAlignment="1">
      <alignment horizontal="center" vertical="top"/>
    </xf>
    <xf numFmtId="0" fontId="54" fillId="0" borderId="8" xfId="1438" quotePrefix="1" applyFont="1" applyBorder="1" applyAlignment="1">
      <alignment horizontal="center" vertical="top" wrapText="1"/>
    </xf>
    <xf numFmtId="167" fontId="71" fillId="0" borderId="8" xfId="95" applyFont="1" applyFill="1" applyBorder="1" applyAlignment="1" applyProtection="1">
      <alignment vertical="center" wrapText="1"/>
    </xf>
    <xf numFmtId="0" fontId="54" fillId="0" borderId="8" xfId="1438" applyFont="1" applyBorder="1" applyAlignment="1">
      <alignment horizontal="left" vertical="top" wrapText="1"/>
    </xf>
    <xf numFmtId="0" fontId="71" fillId="0" borderId="17" xfId="1438" applyFont="1" applyBorder="1" applyAlignment="1">
      <alignment vertical="top" wrapText="1"/>
    </xf>
    <xf numFmtId="0" fontId="54" fillId="0" borderId="17" xfId="1438" applyFont="1" applyBorder="1" applyAlignment="1">
      <alignment vertical="top" wrapText="1"/>
    </xf>
    <xf numFmtId="0" fontId="71" fillId="0" borderId="19" xfId="1438" applyFont="1" applyBorder="1" applyAlignment="1">
      <alignment vertical="top" wrapText="1"/>
    </xf>
    <xf numFmtId="0" fontId="54" fillId="0" borderId="19" xfId="1438" applyFont="1" applyBorder="1" applyAlignment="1">
      <alignment vertical="top" wrapText="1"/>
    </xf>
    <xf numFmtId="167" fontId="71" fillId="0" borderId="22" xfId="1439" applyFont="1" applyFill="1" applyBorder="1" applyAlignment="1" applyProtection="1">
      <alignment horizontal="center" vertical="center" wrapText="1"/>
    </xf>
    <xf numFmtId="167" fontId="71" fillId="0" borderId="24" xfId="1439" applyFont="1" applyFill="1" applyBorder="1" applyAlignment="1" applyProtection="1">
      <alignment horizontal="center" vertical="center" wrapText="1"/>
    </xf>
    <xf numFmtId="10" fontId="79" fillId="0" borderId="26" xfId="1440" applyNumberFormat="1" applyFont="1" applyFill="1" applyBorder="1" applyAlignment="1" applyProtection="1">
      <alignment horizontal="center" vertical="center"/>
    </xf>
    <xf numFmtId="10" fontId="79" fillId="0" borderId="25" xfId="1440" applyNumberFormat="1" applyFont="1" applyFill="1" applyBorder="1" applyAlignment="1" applyProtection="1">
      <alignment horizontal="center" vertical="center"/>
    </xf>
    <xf numFmtId="167" fontId="71" fillId="0" borderId="17" xfId="95" applyFont="1" applyFill="1" applyBorder="1" applyAlignment="1" applyProtection="1">
      <alignment horizontal="center" vertical="center"/>
    </xf>
    <xf numFmtId="167" fontId="71" fillId="0" borderId="19" xfId="95" applyFont="1" applyFill="1" applyBorder="1" applyAlignment="1" applyProtection="1">
      <alignment horizontal="center" vertical="center"/>
    </xf>
    <xf numFmtId="167" fontId="71" fillId="0" borderId="22" xfId="1439" applyFont="1" applyFill="1" applyBorder="1" applyAlignment="1" applyProtection="1">
      <alignment horizontal="left" vertical="center" wrapText="1"/>
    </xf>
    <xf numFmtId="167" fontId="71" fillId="0" borderId="24" xfId="1439" applyFont="1" applyFill="1" applyBorder="1" applyAlignment="1" applyProtection="1">
      <alignment horizontal="left" vertical="center" wrapText="1"/>
    </xf>
    <xf numFmtId="0" fontId="71" fillId="0" borderId="17" xfId="1438" applyFont="1" applyBorder="1" applyAlignment="1">
      <alignment horizontal="left" vertical="top" wrapText="1"/>
    </xf>
    <xf numFmtId="0" fontId="71" fillId="0" borderId="19" xfId="1438" applyFont="1" applyBorder="1" applyAlignment="1">
      <alignment horizontal="left" vertical="top" wrapText="1"/>
    </xf>
    <xf numFmtId="0" fontId="71" fillId="0" borderId="17" xfId="1438" applyFont="1" applyBorder="1" applyAlignment="1">
      <alignment horizontal="center" vertical="top" wrapText="1"/>
    </xf>
    <xf numFmtId="0" fontId="71" fillId="0" borderId="19" xfId="1438" applyFont="1" applyBorder="1" applyAlignment="1">
      <alignment horizontal="center" vertical="top" wrapText="1"/>
    </xf>
    <xf numFmtId="0" fontId="71" fillId="0" borderId="17" xfId="1438" applyFont="1" applyBorder="1" applyAlignment="1">
      <alignment horizontal="center" vertical="center"/>
    </xf>
    <xf numFmtId="0" fontId="71" fillId="0" borderId="19" xfId="1438" applyFont="1" applyBorder="1" applyAlignment="1">
      <alignment horizontal="center" vertical="center"/>
    </xf>
    <xf numFmtId="0" fontId="78" fillId="0" borderId="0" xfId="1438" applyFont="1" applyAlignment="1">
      <alignment horizontal="left"/>
    </xf>
    <xf numFmtId="0" fontId="70" fillId="29" borderId="17" xfId="1438" applyFont="1" applyFill="1" applyBorder="1" applyAlignment="1">
      <alignment horizontal="center" vertical="center" wrapText="1"/>
    </xf>
    <xf numFmtId="0" fontId="70" fillId="29" borderId="19" xfId="1438" applyFont="1" applyFill="1" applyBorder="1" applyAlignment="1">
      <alignment horizontal="center" vertical="center" wrapText="1"/>
    </xf>
    <xf numFmtId="0" fontId="70" fillId="29" borderId="19" xfId="1438" applyFont="1" applyFill="1" applyBorder="1" applyAlignment="1">
      <alignment horizontal="center" vertical="center"/>
    </xf>
    <xf numFmtId="0" fontId="70" fillId="29" borderId="17" xfId="1438" applyFont="1" applyFill="1" applyBorder="1" applyAlignment="1">
      <alignment horizontal="center" wrapText="1"/>
    </xf>
    <xf numFmtId="0" fontId="70" fillId="29" borderId="19" xfId="1438" applyFont="1" applyFill="1" applyBorder="1" applyAlignment="1">
      <alignment horizontal="center" wrapText="1"/>
    </xf>
    <xf numFmtId="0" fontId="70" fillId="29" borderId="23" xfId="1438" applyFont="1" applyFill="1" applyBorder="1" applyAlignment="1">
      <alignment horizontal="center" vertical="center"/>
    </xf>
    <xf numFmtId="0" fontId="70" fillId="29" borderId="4" xfId="1438" applyFont="1" applyFill="1" applyBorder="1" applyAlignment="1">
      <alignment horizontal="center" vertical="center"/>
    </xf>
    <xf numFmtId="0" fontId="70" fillId="29" borderId="21" xfId="1438" applyFont="1" applyFill="1" applyBorder="1" applyAlignment="1">
      <alignment horizontal="center" vertical="center"/>
    </xf>
    <xf numFmtId="0" fontId="70" fillId="27" borderId="23" xfId="1438" applyFont="1" applyFill="1" applyBorder="1" applyAlignment="1">
      <alignment horizontal="center"/>
    </xf>
    <xf numFmtId="0" fontId="70" fillId="27" borderId="4" xfId="1438" applyFont="1" applyFill="1" applyBorder="1" applyAlignment="1">
      <alignment horizontal="center"/>
    </xf>
    <xf numFmtId="0" fontId="70" fillId="27" borderId="21" xfId="1438" applyFont="1" applyFill="1" applyBorder="1" applyAlignment="1">
      <alignment horizontal="center"/>
    </xf>
    <xf numFmtId="0" fontId="70" fillId="38" borderId="8" xfId="1438" applyFont="1" applyFill="1" applyBorder="1" applyAlignment="1">
      <alignment horizontal="center" vertical="center" wrapText="1"/>
    </xf>
    <xf numFmtId="0" fontId="70" fillId="38" borderId="8" xfId="1438" applyFont="1" applyFill="1" applyBorder="1" applyAlignment="1">
      <alignment horizontal="center" vertical="center"/>
    </xf>
    <xf numFmtId="0" fontId="70" fillId="38" borderId="22" xfId="1438" applyFont="1" applyFill="1" applyBorder="1" applyAlignment="1">
      <alignment horizontal="center" vertical="center" wrapText="1"/>
    </xf>
    <xf numFmtId="0" fontId="70" fillId="38" borderId="26" xfId="1438" applyFont="1" applyFill="1" applyBorder="1" applyAlignment="1">
      <alignment horizontal="center" vertical="center" wrapText="1"/>
    </xf>
    <xf numFmtId="0" fontId="70" fillId="38" borderId="24" xfId="1438" applyFont="1" applyFill="1" applyBorder="1" applyAlignment="1">
      <alignment horizontal="center" vertical="center" wrapText="1"/>
    </xf>
    <xf numFmtId="0" fontId="70" fillId="38" borderId="25" xfId="1438" applyFont="1" applyFill="1" applyBorder="1" applyAlignment="1">
      <alignment horizontal="center" vertical="center" wrapText="1"/>
    </xf>
    <xf numFmtId="0" fontId="54" fillId="0" borderId="17" xfId="1438" quotePrefix="1" applyFont="1" applyBorder="1" applyAlignment="1">
      <alignment horizontal="center" vertical="top" wrapText="1"/>
    </xf>
    <xf numFmtId="0" fontId="54" fillId="0" borderId="19" xfId="1438" quotePrefix="1" applyFont="1" applyBorder="1" applyAlignment="1">
      <alignment horizontal="center" vertical="top" wrapText="1"/>
    </xf>
    <xf numFmtId="0" fontId="71" fillId="0" borderId="17" xfId="1438" quotePrefix="1" applyFont="1" applyBorder="1" applyAlignment="1">
      <alignment horizontal="center" vertical="top"/>
    </xf>
    <xf numFmtId="0" fontId="71" fillId="0" borderId="19" xfId="1438" quotePrefix="1" applyFont="1" applyBorder="1" applyAlignment="1">
      <alignment horizontal="center" vertical="top"/>
    </xf>
    <xf numFmtId="0" fontId="70" fillId="0" borderId="23" xfId="1438" applyFont="1" applyBorder="1" applyAlignment="1">
      <alignment horizontal="center"/>
    </xf>
    <xf numFmtId="0" fontId="70" fillId="0" borderId="4" xfId="1438" applyFont="1" applyBorder="1" applyAlignment="1">
      <alignment horizontal="center"/>
    </xf>
    <xf numFmtId="0" fontId="70" fillId="0" borderId="21" xfId="1438" applyFont="1" applyBorder="1" applyAlignment="1">
      <alignment horizontal="center"/>
    </xf>
    <xf numFmtId="0" fontId="59" fillId="0" borderId="0" xfId="0" applyFont="1" applyAlignment="1">
      <alignment horizontal="center"/>
    </xf>
    <xf numFmtId="0" fontId="59" fillId="28" borderId="0" xfId="0" applyFont="1" applyFill="1" applyAlignment="1">
      <alignment horizontal="center"/>
    </xf>
    <xf numFmtId="0" fontId="59" fillId="27" borderId="0" xfId="0" applyFont="1" applyFill="1" applyAlignment="1">
      <alignment horizontal="center"/>
    </xf>
    <xf numFmtId="0" fontId="58" fillId="0" borderId="8" xfId="0" applyFont="1" applyBorder="1" applyAlignment="1">
      <alignment horizontal="center"/>
    </xf>
    <xf numFmtId="0" fontId="58" fillId="0" borderId="8" xfId="0" applyFont="1" applyBorder="1" applyAlignment="1">
      <alignment horizontal="center" vertical="center"/>
    </xf>
    <xf numFmtId="0" fontId="71" fillId="0" borderId="23" xfId="1438" applyFont="1" applyBorder="1" applyAlignment="1">
      <alignment horizontal="center"/>
    </xf>
    <xf numFmtId="0" fontId="71" fillId="0" borderId="4" xfId="1438" applyFont="1" applyBorder="1" applyAlignment="1">
      <alignment horizontal="center"/>
    </xf>
    <xf numFmtId="0" fontId="71" fillId="0" borderId="21" xfId="1438" applyFont="1" applyBorder="1" applyAlignment="1">
      <alignment horizontal="center"/>
    </xf>
    <xf numFmtId="0" fontId="70" fillId="0" borderId="0" xfId="1438" applyFont="1" applyAlignment="1">
      <alignment horizontal="left"/>
    </xf>
    <xf numFmtId="0" fontId="70" fillId="36" borderId="99" xfId="0" applyFont="1" applyFill="1" applyBorder="1" applyAlignment="1">
      <alignment horizontal="center" vertical="center"/>
    </xf>
    <xf numFmtId="0" fontId="70" fillId="36" borderId="99" xfId="0" applyFont="1" applyFill="1" applyBorder="1" applyAlignment="1">
      <alignment horizontal="center" vertical="center" wrapText="1"/>
    </xf>
    <xf numFmtId="169" fontId="70" fillId="33" borderId="99" xfId="95" applyNumberFormat="1" applyFont="1" applyFill="1" applyBorder="1" applyAlignment="1" applyProtection="1">
      <alignment horizontal="right"/>
    </xf>
    <xf numFmtId="0" fontId="71" fillId="0" borderId="99" xfId="0" applyFont="1" applyBorder="1" applyAlignment="1">
      <alignment horizontal="left"/>
    </xf>
    <xf numFmtId="169" fontId="71" fillId="0" borderId="99" xfId="95" applyNumberFormat="1" applyFont="1" applyFill="1" applyBorder="1" applyAlignment="1" applyProtection="1">
      <alignment horizontal="right"/>
    </xf>
    <xf numFmtId="0" fontId="70" fillId="33" borderId="99" xfId="0" applyFont="1" applyFill="1" applyBorder="1" applyAlignment="1">
      <alignment horizontal="left"/>
    </xf>
    <xf numFmtId="0" fontId="70" fillId="0" borderId="99" xfId="0" applyFont="1" applyBorder="1" applyAlignment="1">
      <alignment horizontal="center"/>
    </xf>
    <xf numFmtId="169" fontId="70" fillId="0" borderId="99" xfId="95" applyNumberFormat="1" applyFont="1" applyFill="1" applyBorder="1" applyAlignment="1" applyProtection="1">
      <alignment horizontal="right"/>
    </xf>
    <xf numFmtId="0" fontId="44" fillId="0" borderId="0" xfId="895" applyFont="1" applyFill="1" applyAlignment="1" applyProtection="1">
      <alignment horizontal="center" vertical="center"/>
    </xf>
    <xf numFmtId="3" fontId="74" fillId="32" borderId="99" xfId="0" applyNumberFormat="1" applyFont="1" applyFill="1" applyBorder="1" applyAlignment="1">
      <alignment horizontal="center" vertical="center" wrapText="1"/>
    </xf>
    <xf numFmtId="3" fontId="69" fillId="32" borderId="99" xfId="0" applyNumberFormat="1" applyFont="1" applyFill="1" applyBorder="1" applyAlignment="1">
      <alignment vertical="center"/>
    </xf>
    <xf numFmtId="3" fontId="74" fillId="32" borderId="99" xfId="0" applyNumberFormat="1" applyFont="1" applyFill="1" applyBorder="1" applyAlignment="1">
      <alignment horizontal="center" vertical="center"/>
    </xf>
    <xf numFmtId="3" fontId="69" fillId="32" borderId="99" xfId="0" applyNumberFormat="1" applyFont="1" applyFill="1" applyBorder="1" applyAlignment="1">
      <alignment horizontal="center" vertical="center"/>
    </xf>
    <xf numFmtId="3" fontId="72" fillId="32" borderId="99" xfId="0" applyNumberFormat="1" applyFont="1" applyFill="1" applyBorder="1" applyAlignment="1">
      <alignment horizontal="center" vertical="top" wrapText="1"/>
    </xf>
    <xf numFmtId="3" fontId="73" fillId="32" borderId="99" xfId="0" applyNumberFormat="1" applyFont="1" applyFill="1" applyBorder="1" applyAlignment="1">
      <alignment vertical="top"/>
    </xf>
    <xf numFmtId="3" fontId="72" fillId="32" borderId="99" xfId="0" applyNumberFormat="1" applyFont="1" applyFill="1" applyBorder="1" applyAlignment="1">
      <alignment horizontal="center" vertical="top"/>
    </xf>
    <xf numFmtId="0" fontId="48" fillId="0" borderId="0" xfId="895" applyFont="1" applyFill="1" applyAlignment="1" applyProtection="1">
      <alignment horizontal="center" vertical="center"/>
    </xf>
    <xf numFmtId="0" fontId="45" fillId="0" borderId="43" xfId="895" applyFont="1" applyFill="1" applyBorder="1" applyAlignment="1" applyProtection="1">
      <alignment horizontal="center" vertical="center"/>
    </xf>
    <xf numFmtId="0" fontId="45" fillId="0" borderId="70" xfId="895" applyFont="1" applyFill="1" applyBorder="1" applyAlignment="1" applyProtection="1">
      <alignment horizontal="center" vertical="center"/>
    </xf>
    <xf numFmtId="3" fontId="72" fillId="32" borderId="100" xfId="0" applyNumberFormat="1" applyFont="1" applyFill="1" applyBorder="1" applyAlignment="1">
      <alignment horizontal="center" vertical="center" wrapText="1"/>
    </xf>
    <xf numFmtId="3" fontId="72" fillId="32" borderId="71" xfId="0" applyNumberFormat="1" applyFont="1" applyFill="1" applyBorder="1" applyAlignment="1">
      <alignment horizontal="center" vertical="center" wrapText="1"/>
    </xf>
    <xf numFmtId="3" fontId="72" fillId="32" borderId="101" xfId="0" applyNumberFormat="1" applyFont="1" applyFill="1" applyBorder="1" applyAlignment="1">
      <alignment horizontal="center" vertical="center" wrapText="1"/>
    </xf>
    <xf numFmtId="3" fontId="72" fillId="32" borderId="100" xfId="0" applyNumberFormat="1" applyFont="1" applyFill="1" applyBorder="1" applyAlignment="1">
      <alignment horizontal="center" vertical="center"/>
    </xf>
    <xf numFmtId="3" fontId="72" fillId="32" borderId="71" xfId="0" applyNumberFormat="1" applyFont="1" applyFill="1" applyBorder="1" applyAlignment="1">
      <alignment horizontal="center" vertical="center"/>
    </xf>
    <xf numFmtId="3" fontId="72" fillId="32" borderId="101" xfId="0" applyNumberFormat="1" applyFont="1" applyFill="1" applyBorder="1" applyAlignment="1">
      <alignment horizontal="center" vertical="center"/>
    </xf>
    <xf numFmtId="0" fontId="46" fillId="0" borderId="0" xfId="895" applyFont="1" applyFill="1" applyAlignment="1" applyProtection="1">
      <alignment horizontal="center" vertical="center"/>
    </xf>
    <xf numFmtId="0" fontId="45" fillId="0" borderId="47" xfId="895" applyFont="1" applyFill="1" applyBorder="1" applyAlignment="1" applyProtection="1">
      <alignment horizontal="center" vertical="center"/>
    </xf>
    <xf numFmtId="0" fontId="45" fillId="0" borderId="48" xfId="895" applyFont="1" applyFill="1" applyBorder="1" applyAlignment="1" applyProtection="1">
      <alignment horizontal="center" vertical="center"/>
    </xf>
    <xf numFmtId="0" fontId="45" fillId="0" borderId="44" xfId="895" applyFont="1" applyFill="1" applyBorder="1" applyAlignment="1" applyProtection="1">
      <alignment horizontal="center" vertical="center"/>
    </xf>
    <xf numFmtId="0" fontId="45" fillId="0" borderId="45" xfId="895" applyFont="1" applyFill="1" applyBorder="1" applyAlignment="1" applyProtection="1">
      <alignment horizontal="center" vertical="center"/>
    </xf>
    <xf numFmtId="0" fontId="45" fillId="0" borderId="46" xfId="895" applyFont="1" applyFill="1" applyBorder="1" applyAlignment="1" applyProtection="1">
      <alignment horizontal="center" vertical="center"/>
    </xf>
    <xf numFmtId="169" fontId="45" fillId="0" borderId="8" xfId="95" applyNumberFormat="1" applyFont="1" applyFill="1" applyBorder="1" applyAlignment="1" applyProtection="1">
      <alignment horizontal="center" vertical="center"/>
    </xf>
    <xf numFmtId="0" fontId="45" fillId="0" borderId="43" xfId="895" applyFont="1" applyFill="1" applyBorder="1" applyAlignment="1" applyProtection="1">
      <alignment horizontal="center" vertical="top"/>
    </xf>
    <xf numFmtId="0" fontId="45" fillId="0" borderId="70" xfId="895" applyFont="1" applyFill="1" applyBorder="1" applyAlignment="1" applyProtection="1">
      <alignment horizontal="center" vertical="top"/>
    </xf>
    <xf numFmtId="0" fontId="45" fillId="29" borderId="43" xfId="895" applyFont="1" applyFill="1" applyBorder="1" applyAlignment="1" applyProtection="1">
      <alignment vertical="top" wrapText="1"/>
    </xf>
    <xf numFmtId="0" fontId="45" fillId="29" borderId="78" xfId="895" applyFont="1" applyFill="1" applyBorder="1" applyAlignment="1" applyProtection="1">
      <alignment vertical="top" wrapText="1"/>
    </xf>
    <xf numFmtId="0" fontId="45" fillId="29" borderId="44" xfId="895" applyFont="1" applyFill="1" applyBorder="1" applyAlignment="1" applyProtection="1">
      <alignment vertical="top"/>
    </xf>
    <xf numFmtId="0" fontId="45" fillId="29" borderId="74" xfId="895" applyFont="1" applyFill="1" applyBorder="1" applyAlignment="1" applyProtection="1">
      <alignment vertical="top"/>
    </xf>
    <xf numFmtId="0" fontId="45" fillId="29" borderId="44" xfId="895" applyFont="1" applyFill="1" applyBorder="1" applyAlignment="1" applyProtection="1">
      <alignment vertical="top" wrapText="1"/>
    </xf>
    <xf numFmtId="0" fontId="1" fillId="0" borderId="74" xfId="895" applyFill="1" applyBorder="1" applyAlignment="1" applyProtection="1">
      <alignment vertical="top" wrapText="1"/>
    </xf>
    <xf numFmtId="0" fontId="45" fillId="29" borderId="45" xfId="895" applyFont="1" applyFill="1" applyBorder="1" applyAlignment="1" applyProtection="1">
      <alignment vertical="top" wrapText="1"/>
    </xf>
    <xf numFmtId="0" fontId="45" fillId="29" borderId="74" xfId="895" applyFont="1" applyFill="1" applyBorder="1" applyAlignment="1" applyProtection="1">
      <alignment vertical="top" wrapText="1"/>
    </xf>
    <xf numFmtId="169" fontId="54" fillId="31" borderId="27" xfId="95" applyNumberFormat="1" applyFont="1" applyFill="1" applyBorder="1" applyAlignment="1">
      <alignment horizontal="center" vertical="center" wrapText="1"/>
    </xf>
    <xf numFmtId="169" fontId="54" fillId="31" borderId="0" xfId="95" applyNumberFormat="1" applyFont="1" applyFill="1" applyBorder="1" applyAlignment="1">
      <alignment horizontal="center" vertical="center" wrapText="1"/>
    </xf>
    <xf numFmtId="169" fontId="54" fillId="31" borderId="66" xfId="95" applyNumberFormat="1" applyFont="1" applyFill="1" applyBorder="1" applyAlignment="1">
      <alignment horizontal="center" vertical="center" wrapText="1"/>
    </xf>
    <xf numFmtId="169" fontId="54" fillId="31" borderId="68" xfId="95" applyNumberFormat="1" applyFont="1" applyFill="1" applyBorder="1" applyAlignment="1">
      <alignment horizontal="center" vertical="center" wrapText="1"/>
    </xf>
    <xf numFmtId="169" fontId="54" fillId="31" borderId="69" xfId="95" applyNumberFormat="1" applyFont="1" applyFill="1" applyBorder="1" applyAlignment="1">
      <alignment horizontal="center" vertical="center" wrapText="1"/>
    </xf>
    <xf numFmtId="169" fontId="54" fillId="31" borderId="85" xfId="95" applyNumberFormat="1" applyFont="1" applyFill="1" applyBorder="1" applyAlignment="1">
      <alignment horizontal="center" vertical="center" wrapText="1"/>
    </xf>
    <xf numFmtId="179" fontId="2" fillId="31" borderId="88" xfId="0" applyNumberFormat="1" applyFont="1" applyFill="1" applyBorder="1" applyAlignment="1">
      <alignment horizontal="center" vertical="center" wrapText="1"/>
    </xf>
    <xf numFmtId="179" fontId="2" fillId="31" borderId="89" xfId="0" applyNumberFormat="1" applyFont="1" applyFill="1" applyBorder="1" applyAlignment="1">
      <alignment horizontal="center" vertical="center" wrapText="1"/>
    </xf>
    <xf numFmtId="179" fontId="2" fillId="31" borderId="90" xfId="0" applyNumberFormat="1" applyFont="1" applyFill="1" applyBorder="1" applyAlignment="1">
      <alignment horizontal="center" vertical="center" wrapText="1"/>
    </xf>
    <xf numFmtId="179" fontId="2" fillId="31" borderId="47" xfId="0" applyNumberFormat="1" applyFont="1" applyFill="1" applyBorder="1" applyAlignment="1">
      <alignment horizontal="center" vertical="center" wrapText="1"/>
    </xf>
    <xf numFmtId="179" fontId="2" fillId="31" borderId="79" xfId="0" applyNumberFormat="1" applyFont="1" applyFill="1" applyBorder="1" applyAlignment="1">
      <alignment horizontal="center" vertical="center" wrapText="1"/>
    </xf>
    <xf numFmtId="179" fontId="2" fillId="31" borderId="48" xfId="0" applyNumberFormat="1" applyFont="1" applyFill="1" applyBorder="1" applyAlignment="1">
      <alignment horizontal="center" vertical="center" wrapText="1"/>
    </xf>
    <xf numFmtId="179" fontId="2" fillId="31" borderId="38" xfId="0" applyNumberFormat="1" applyFont="1" applyFill="1" applyBorder="1" applyAlignment="1">
      <alignment horizontal="center" vertical="center" wrapText="1"/>
    </xf>
    <xf numFmtId="179" fontId="2" fillId="31" borderId="60" xfId="0" applyNumberFormat="1" applyFont="1" applyFill="1" applyBorder="1" applyAlignment="1">
      <alignment horizontal="center" vertical="center" wrapText="1"/>
    </xf>
    <xf numFmtId="179" fontId="2" fillId="31" borderId="39" xfId="0" applyNumberFormat="1" applyFont="1" applyFill="1" applyBorder="1" applyAlignment="1">
      <alignment horizontal="center" vertical="center" wrapText="1"/>
    </xf>
    <xf numFmtId="179" fontId="2" fillId="31" borderId="62" xfId="0" applyNumberFormat="1" applyFont="1" applyFill="1" applyBorder="1" applyAlignment="1">
      <alignment horizontal="center" vertical="center" wrapText="1"/>
    </xf>
    <xf numFmtId="179" fontId="2" fillId="31" borderId="67" xfId="0" applyNumberFormat="1" applyFont="1" applyFill="1" applyBorder="1" applyAlignment="1">
      <alignment horizontal="center" vertical="center" wrapText="1"/>
    </xf>
    <xf numFmtId="179" fontId="2" fillId="31" borderId="63" xfId="0" applyNumberFormat="1" applyFont="1" applyFill="1" applyBorder="1" applyAlignment="1">
      <alignment horizontal="center" vertical="center" wrapText="1"/>
    </xf>
    <xf numFmtId="179" fontId="2" fillId="31" borderId="65" xfId="0" applyNumberFormat="1" applyFont="1" applyFill="1" applyBorder="1" applyAlignment="1">
      <alignment horizontal="center" vertical="center" wrapText="1"/>
    </xf>
    <xf numFmtId="179" fontId="2" fillId="31" borderId="0" xfId="0" applyNumberFormat="1" applyFont="1" applyFill="1" applyAlignment="1">
      <alignment horizontal="center" vertical="center" wrapText="1"/>
    </xf>
    <xf numFmtId="179" fontId="2" fillId="31" borderId="66" xfId="0" applyNumberFormat="1" applyFont="1" applyFill="1" applyBorder="1" applyAlignment="1">
      <alignment horizontal="center" vertical="center" wrapText="1"/>
    </xf>
    <xf numFmtId="179" fontId="2" fillId="31" borderId="36" xfId="0" applyNumberFormat="1" applyFont="1" applyFill="1" applyBorder="1" applyAlignment="1">
      <alignment horizontal="center" vertical="center" wrapText="1"/>
    </xf>
    <xf numFmtId="179" fontId="2" fillId="31" borderId="61" xfId="0" applyNumberFormat="1" applyFont="1" applyFill="1" applyBorder="1" applyAlignment="1">
      <alignment horizontal="center" vertical="center" wrapText="1"/>
    </xf>
    <xf numFmtId="179" fontId="2" fillId="31" borderId="37" xfId="0" applyNumberFormat="1" applyFont="1" applyFill="1" applyBorder="1" applyAlignment="1">
      <alignment horizontal="center" vertical="center" wrapText="1"/>
    </xf>
    <xf numFmtId="179" fontId="2" fillId="31" borderId="40" xfId="0" applyNumberFormat="1" applyFont="1" applyFill="1" applyBorder="1" applyAlignment="1">
      <alignment horizontal="center" vertical="center" wrapText="1"/>
    </xf>
    <xf numFmtId="179" fontId="2" fillId="31" borderId="75" xfId="0" applyNumberFormat="1" applyFont="1" applyFill="1" applyBorder="1" applyAlignment="1">
      <alignment horizontal="center" vertical="center" wrapText="1"/>
    </xf>
    <xf numFmtId="179" fontId="2" fillId="31" borderId="41" xfId="0" applyNumberFormat="1" applyFont="1" applyFill="1" applyBorder="1" applyAlignment="1">
      <alignment horizontal="center" vertical="center" wrapText="1"/>
    </xf>
    <xf numFmtId="179" fontId="54" fillId="31" borderId="80" xfId="0" applyNumberFormat="1" applyFont="1" applyFill="1" applyBorder="1" applyAlignment="1">
      <alignment horizontal="center" vertical="top" wrapText="1"/>
    </xf>
    <xf numFmtId="179" fontId="54" fillId="31" borderId="75" xfId="0" applyNumberFormat="1" applyFont="1" applyFill="1" applyBorder="1" applyAlignment="1">
      <alignment horizontal="center" vertical="top" wrapText="1"/>
    </xf>
    <xf numFmtId="179" fontId="54" fillId="31" borderId="41" xfId="0" applyNumberFormat="1" applyFont="1" applyFill="1" applyBorder="1" applyAlignment="1">
      <alignment horizontal="center" vertical="top" wrapText="1"/>
    </xf>
    <xf numFmtId="169" fontId="54" fillId="31" borderId="81" xfId="95" applyNumberFormat="1" applyFont="1" applyFill="1" applyBorder="1" applyAlignment="1">
      <alignment horizontal="center" vertical="center" wrapText="1"/>
    </xf>
    <xf numFmtId="169" fontId="54" fillId="31" borderId="79" xfId="95" applyNumberFormat="1" applyFont="1" applyFill="1" applyBorder="1" applyAlignment="1">
      <alignment horizontal="center" vertical="center" wrapText="1"/>
    </xf>
    <xf numFmtId="169" fontId="54" fillId="31" borderId="48" xfId="95" applyNumberFormat="1" applyFont="1" applyFill="1" applyBorder="1" applyAlignment="1">
      <alignment horizontal="center" vertical="center" wrapText="1"/>
    </xf>
    <xf numFmtId="169" fontId="54" fillId="31" borderId="24" xfId="95" applyNumberFormat="1" applyFont="1" applyFill="1" applyBorder="1" applyAlignment="1">
      <alignment horizontal="center" vertical="center" wrapText="1"/>
    </xf>
    <xf numFmtId="169" fontId="54" fillId="31" borderId="52" xfId="95" applyNumberFormat="1" applyFont="1" applyFill="1" applyBorder="1" applyAlignment="1">
      <alignment horizontal="center" vertical="center" wrapText="1"/>
    </xf>
    <xf numFmtId="169" fontId="54" fillId="31" borderId="82" xfId="95" applyNumberFormat="1" applyFont="1" applyFill="1" applyBorder="1" applyAlignment="1">
      <alignment horizontal="center" vertical="center" wrapText="1"/>
    </xf>
    <xf numFmtId="179" fontId="54" fillId="31" borderId="57" xfId="0" applyNumberFormat="1" applyFont="1" applyFill="1" applyBorder="1" applyAlignment="1">
      <alignment horizontal="center" vertical="center" wrapText="1"/>
    </xf>
    <xf numFmtId="179" fontId="54" fillId="31" borderId="73" xfId="0" applyNumberFormat="1" applyFont="1" applyFill="1" applyBorder="1" applyAlignment="1">
      <alignment horizontal="center" vertical="center" wrapText="1"/>
    </xf>
    <xf numFmtId="179" fontId="54" fillId="31" borderId="58" xfId="0" applyNumberFormat="1" applyFont="1" applyFill="1" applyBorder="1" applyAlignment="1">
      <alignment horizontal="center" vertical="center" wrapText="1"/>
    </xf>
    <xf numFmtId="179" fontId="54" fillId="31" borderId="36" xfId="0" applyNumberFormat="1" applyFont="1" applyFill="1" applyBorder="1" applyAlignment="1">
      <alignment horizontal="center" vertical="center" wrapText="1"/>
    </xf>
    <xf numFmtId="179" fontId="54" fillId="31" borderId="61" xfId="0" applyNumberFormat="1" applyFont="1" applyFill="1" applyBorder="1" applyAlignment="1">
      <alignment horizontal="center" vertical="center" wrapText="1"/>
    </xf>
    <xf numFmtId="179" fontId="54" fillId="31" borderId="37" xfId="0" applyNumberFormat="1" applyFont="1" applyFill="1" applyBorder="1" applyAlignment="1">
      <alignment horizontal="center" vertical="center" wrapText="1"/>
    </xf>
    <xf numFmtId="169" fontId="54" fillId="31" borderId="51" xfId="95" applyNumberFormat="1" applyFont="1" applyFill="1" applyBorder="1" applyAlignment="1">
      <alignment horizontal="center" vertical="center" wrapText="1"/>
    </xf>
    <xf numFmtId="169" fontId="54" fillId="31" borderId="53" xfId="95" applyNumberFormat="1" applyFont="1" applyFill="1" applyBorder="1" applyAlignment="1">
      <alignment horizontal="center" vertical="center" wrapText="1"/>
    </xf>
    <xf numFmtId="169" fontId="54" fillId="31" borderId="87" xfId="95" applyNumberFormat="1" applyFont="1" applyFill="1" applyBorder="1" applyAlignment="1">
      <alignment horizontal="center" vertical="center" wrapText="1"/>
    </xf>
    <xf numFmtId="179" fontId="54" fillId="31" borderId="40" xfId="0" applyNumberFormat="1" applyFont="1" applyFill="1" applyBorder="1" applyAlignment="1">
      <alignment horizontal="center" vertical="center" wrapText="1"/>
    </xf>
    <xf numFmtId="179" fontId="54" fillId="31" borderId="75" xfId="0" applyNumberFormat="1" applyFont="1" applyFill="1" applyBorder="1" applyAlignment="1">
      <alignment horizontal="center" vertical="center" wrapText="1"/>
    </xf>
    <xf numFmtId="179" fontId="54" fillId="31" borderId="41" xfId="0" applyNumberFormat="1" applyFont="1" applyFill="1" applyBorder="1" applyAlignment="1">
      <alignment horizontal="center" vertical="center" wrapText="1"/>
    </xf>
    <xf numFmtId="179" fontId="54" fillId="31" borderId="34" xfId="0" applyNumberFormat="1" applyFont="1" applyFill="1" applyBorder="1" applyAlignment="1">
      <alignment horizontal="center" vertical="center" wrapText="1"/>
    </xf>
    <xf numFmtId="179" fontId="54" fillId="31" borderId="72" xfId="0" applyNumberFormat="1" applyFont="1" applyFill="1" applyBorder="1" applyAlignment="1">
      <alignment horizontal="center" vertical="center" wrapText="1"/>
    </xf>
    <xf numFmtId="179" fontId="54" fillId="31" borderId="35" xfId="0" applyNumberFormat="1" applyFont="1" applyFill="1" applyBorder="1" applyAlignment="1">
      <alignment horizontal="center" vertical="center" wrapText="1"/>
    </xf>
    <xf numFmtId="169" fontId="54" fillId="31" borderId="94" xfId="95" applyNumberFormat="1" applyFont="1" applyFill="1" applyBorder="1" applyAlignment="1">
      <alignment horizontal="center" vertical="center" wrapText="1"/>
    </xf>
    <xf numFmtId="169" fontId="54" fillId="31" borderId="95" xfId="95" applyNumberFormat="1" applyFont="1" applyFill="1" applyBorder="1" applyAlignment="1">
      <alignment horizontal="center" vertical="center" wrapText="1"/>
    </xf>
    <xf numFmtId="0" fontId="45" fillId="0" borderId="59" xfId="895" applyFont="1" applyFill="1" applyBorder="1" applyAlignment="1" applyProtection="1">
      <alignment horizontal="center" vertical="center"/>
    </xf>
    <xf numFmtId="179" fontId="54" fillId="31" borderId="44" xfId="0" applyNumberFormat="1" applyFont="1" applyFill="1" applyBorder="1" applyAlignment="1">
      <alignment horizontal="center" vertical="center" wrapText="1"/>
    </xf>
    <xf numFmtId="179" fontId="54" fillId="31" borderId="74" xfId="0" applyNumberFormat="1" applyFont="1" applyFill="1" applyBorder="1" applyAlignment="1">
      <alignment horizontal="center" vertical="center" wrapText="1"/>
    </xf>
    <xf numFmtId="179" fontId="54" fillId="31" borderId="45" xfId="0" applyNumberFormat="1" applyFont="1" applyFill="1" applyBorder="1" applyAlignment="1">
      <alignment horizontal="center" vertical="center" wrapText="1"/>
    </xf>
    <xf numFmtId="179" fontId="54" fillId="31" borderId="80" xfId="0" applyNumberFormat="1" applyFont="1" applyFill="1" applyBorder="1" applyAlignment="1">
      <alignment horizontal="center" vertical="center" wrapText="1"/>
    </xf>
    <xf numFmtId="179" fontId="54" fillId="31" borderId="22" xfId="0" applyNumberFormat="1" applyFont="1" applyFill="1" applyBorder="1" applyAlignment="1">
      <alignment horizontal="center" vertical="center" wrapText="1"/>
    </xf>
    <xf numFmtId="179" fontId="54" fillId="31" borderId="29" xfId="0" applyNumberFormat="1" applyFont="1" applyFill="1" applyBorder="1" applyAlignment="1">
      <alignment horizontal="center" vertical="center" wrapText="1"/>
    </xf>
    <xf numFmtId="179" fontId="54" fillId="31" borderId="83" xfId="0" applyNumberFormat="1" applyFont="1" applyFill="1" applyBorder="1" applyAlignment="1">
      <alignment horizontal="center" vertical="center" wrapText="1"/>
    </xf>
    <xf numFmtId="179" fontId="54" fillId="31" borderId="84" xfId="0" applyNumberFormat="1" applyFont="1" applyFill="1" applyBorder="1" applyAlignment="1">
      <alignment horizontal="center" vertical="center" wrapText="1"/>
    </xf>
    <xf numFmtId="179" fontId="54" fillId="31" borderId="60" xfId="0" applyNumberFormat="1" applyFont="1" applyFill="1" applyBorder="1" applyAlignment="1">
      <alignment horizontal="center" vertical="center" wrapText="1"/>
    </xf>
    <xf numFmtId="179" fontId="54" fillId="31" borderId="39" xfId="0" applyNumberFormat="1" applyFont="1" applyFill="1" applyBorder="1" applyAlignment="1">
      <alignment horizontal="center" vertical="center" wrapText="1"/>
    </xf>
    <xf numFmtId="0" fontId="48" fillId="0" borderId="0" xfId="1437" applyFont="1" applyFill="1" applyAlignment="1" applyProtection="1">
      <alignment horizontal="center"/>
    </xf>
    <xf numFmtId="0" fontId="45" fillId="0" borderId="0" xfId="1437" applyFont="1" applyFill="1" applyAlignment="1" applyProtection="1">
      <alignment horizontal="center"/>
    </xf>
    <xf numFmtId="0" fontId="45" fillId="0" borderId="22" xfId="1437" applyFont="1" applyFill="1" applyBorder="1" applyAlignment="1" applyProtection="1">
      <alignment horizontal="center" vertical="top"/>
    </xf>
    <xf numFmtId="0" fontId="45" fillId="0" borderId="27" xfId="1437" applyFont="1" applyFill="1" applyBorder="1" applyAlignment="1" applyProtection="1">
      <alignment horizontal="center" vertical="top"/>
    </xf>
    <xf numFmtId="0" fontId="45" fillId="0" borderId="24" xfId="1437" applyFont="1" applyFill="1" applyBorder="1" applyAlignment="1" applyProtection="1">
      <alignment horizontal="center" vertical="top"/>
    </xf>
    <xf numFmtId="0" fontId="45" fillId="0" borderId="17" xfId="1437" applyFont="1" applyFill="1" applyBorder="1" applyAlignment="1" applyProtection="1">
      <alignment horizontal="center" vertical="top" wrapText="1"/>
    </xf>
    <xf numFmtId="0" fontId="45" fillId="0" borderId="18" xfId="1437" applyFont="1" applyFill="1" applyBorder="1" applyAlignment="1" applyProtection="1">
      <alignment horizontal="center" vertical="top" wrapText="1"/>
    </xf>
    <xf numFmtId="0" fontId="45" fillId="0" borderId="19" xfId="1437" applyFont="1" applyFill="1" applyBorder="1" applyAlignment="1" applyProtection="1">
      <alignment horizontal="center" vertical="top" wrapText="1"/>
    </xf>
    <xf numFmtId="0" fontId="45" fillId="0" borderId="4" xfId="1437" applyFont="1" applyFill="1" applyBorder="1" applyAlignment="1" applyProtection="1">
      <alignment horizontal="center"/>
    </xf>
    <xf numFmtId="0" fontId="45" fillId="0" borderId="21" xfId="1437" applyFont="1" applyFill="1" applyBorder="1" applyAlignment="1" applyProtection="1">
      <alignment horizontal="center"/>
    </xf>
    <xf numFmtId="0" fontId="45" fillId="0" borderId="26" xfId="1437" applyFont="1" applyFill="1" applyBorder="1" applyAlignment="1" applyProtection="1">
      <alignment horizontal="center" vertical="top" wrapText="1"/>
    </xf>
    <xf numFmtId="0" fontId="45" fillId="0" borderId="25" xfId="1437" applyFont="1" applyFill="1" applyBorder="1" applyAlignment="1" applyProtection="1">
      <alignment horizontal="center" vertical="top" wrapText="1"/>
    </xf>
    <xf numFmtId="0" fontId="45" fillId="0" borderId="29" xfId="1437" applyFont="1" applyFill="1" applyBorder="1" applyAlignment="1" applyProtection="1">
      <alignment horizontal="center" vertical="top"/>
    </xf>
    <xf numFmtId="0" fontId="45" fillId="0" borderId="26" xfId="1437" applyFont="1" applyFill="1" applyBorder="1" applyAlignment="1" applyProtection="1">
      <alignment horizontal="center" vertical="top"/>
    </xf>
  </cellXfs>
  <cellStyles count="1441">
    <cellStyle name="0,0_x000d__x000a_NA_x000d__x000a_" xfId="1"/>
    <cellStyle name="20% - Accent1" xfId="2"/>
    <cellStyle name="20% - Accent1 2" xfId="3"/>
    <cellStyle name="20% - Accent1 3" xfId="4"/>
    <cellStyle name="20% - Accent2" xfId="5"/>
    <cellStyle name="20% - Accent2 2" xfId="6"/>
    <cellStyle name="20% - Accent2 3" xfId="7"/>
    <cellStyle name="20% - Accent3" xfId="8"/>
    <cellStyle name="20% - Accent3 2" xfId="9"/>
    <cellStyle name="20% - Accent3 3" xfId="10"/>
    <cellStyle name="20% - Accent4" xfId="11"/>
    <cellStyle name="20% - Accent4 2" xfId="12"/>
    <cellStyle name="20% - Accent4 3" xfId="13"/>
    <cellStyle name="20% - Accent5" xfId="14"/>
    <cellStyle name="20% - Accent5 2" xfId="15"/>
    <cellStyle name="20% - Accent5 3" xfId="16"/>
    <cellStyle name="20% - Accent6" xfId="17"/>
    <cellStyle name="20% - Accent6 2" xfId="18"/>
    <cellStyle name="20% - Accent6 3" xfId="19"/>
    <cellStyle name="40% - Accent1" xfId="20"/>
    <cellStyle name="40% - Accent1 2" xfId="21"/>
    <cellStyle name="40% - Accent1 3" xfId="22"/>
    <cellStyle name="40% - Accent2" xfId="23"/>
    <cellStyle name="40% - Accent2 2" xfId="24"/>
    <cellStyle name="40% - Accent2 3" xfId="25"/>
    <cellStyle name="40% - Accent3" xfId="26"/>
    <cellStyle name="40% - Accent3 2" xfId="27"/>
    <cellStyle name="40% - Accent3 3" xfId="28"/>
    <cellStyle name="40% - Accent4" xfId="29"/>
    <cellStyle name="40% - Accent4 2" xfId="30"/>
    <cellStyle name="40% - Accent4 3" xfId="31"/>
    <cellStyle name="40% - Accent5" xfId="32"/>
    <cellStyle name="40% - Accent5 2" xfId="33"/>
    <cellStyle name="40% - Accent5 3" xfId="34"/>
    <cellStyle name="40% - Accent6" xfId="35"/>
    <cellStyle name="40% - Accent6 2" xfId="36"/>
    <cellStyle name="40% - Accent6 3" xfId="37"/>
    <cellStyle name="60% - Accent1" xfId="38"/>
    <cellStyle name="60% - Accent1 2" xfId="39"/>
    <cellStyle name="60% - Accent1 3" xfId="40"/>
    <cellStyle name="60% - Accent2" xfId="41"/>
    <cellStyle name="60% - Accent2 2" xfId="42"/>
    <cellStyle name="60% - Accent2 3" xfId="43"/>
    <cellStyle name="60% - Accent3" xfId="44"/>
    <cellStyle name="60% - Accent3 2" xfId="45"/>
    <cellStyle name="60% - Accent3 3" xfId="46"/>
    <cellStyle name="60% - Accent4" xfId="47"/>
    <cellStyle name="60% - Accent4 2" xfId="48"/>
    <cellStyle name="60% - Accent4 3" xfId="49"/>
    <cellStyle name="60% - Accent5" xfId="50"/>
    <cellStyle name="60% - Accent5 2" xfId="51"/>
    <cellStyle name="60% - Accent5 3" xfId="52"/>
    <cellStyle name="60% - Accent6" xfId="53"/>
    <cellStyle name="60% - Accent6 2" xfId="54"/>
    <cellStyle name="60% - Accent6 3" xfId="55"/>
    <cellStyle name="75" xfId="56"/>
    <cellStyle name="Accent1" xfId="57"/>
    <cellStyle name="Accent1 2" xfId="58"/>
    <cellStyle name="Accent1 3" xfId="59"/>
    <cellStyle name="Accent2" xfId="60"/>
    <cellStyle name="Accent2 2" xfId="61"/>
    <cellStyle name="Accent2 3" xfId="62"/>
    <cellStyle name="Accent3" xfId="63"/>
    <cellStyle name="Accent3 2" xfId="64"/>
    <cellStyle name="Accent3 3" xfId="65"/>
    <cellStyle name="Accent4" xfId="66"/>
    <cellStyle name="Accent4 2" xfId="67"/>
    <cellStyle name="Accent4 3" xfId="68"/>
    <cellStyle name="Accent5" xfId="69"/>
    <cellStyle name="Accent5 2" xfId="70"/>
    <cellStyle name="Accent5 3" xfId="71"/>
    <cellStyle name="Accent6" xfId="72"/>
    <cellStyle name="Accent6 2" xfId="73"/>
    <cellStyle name="Accent6 3" xfId="74"/>
    <cellStyle name="Bad" xfId="75"/>
    <cellStyle name="Bad 2" xfId="76"/>
    <cellStyle name="Bad 3" xfId="77"/>
    <cellStyle name="Calculation" xfId="78"/>
    <cellStyle name="Calculation 2" xfId="79"/>
    <cellStyle name="Calculation 2 2" xfId="80"/>
    <cellStyle name="Calculation 3" xfId="81"/>
    <cellStyle name="Calculation 3 2" xfId="82"/>
    <cellStyle name="Calculation 4" xfId="83"/>
    <cellStyle name="Calculation 4 2" xfId="84"/>
    <cellStyle name="Calculation 5" xfId="85"/>
    <cellStyle name="Calculation 5 2" xfId="86"/>
    <cellStyle name="Calculation 6" xfId="87"/>
    <cellStyle name="Calculation 6 2" xfId="88"/>
    <cellStyle name="Calculation 7" xfId="89"/>
    <cellStyle name="Calculation 8" xfId="90"/>
    <cellStyle name="category" xfId="91"/>
    <cellStyle name="Check Cell" xfId="92"/>
    <cellStyle name="Check Cell 2" xfId="93"/>
    <cellStyle name="Check Cell 3" xfId="94"/>
    <cellStyle name="Comma" xfId="95" builtinId="3"/>
    <cellStyle name="Comma [0] 2" xfId="96"/>
    <cellStyle name="Comma [0] 2 2" xfId="97"/>
    <cellStyle name="Comma 10" xfId="98"/>
    <cellStyle name="Comma 10 2" xfId="1436"/>
    <cellStyle name="Comma 11" xfId="99"/>
    <cellStyle name="Comma 11 2" xfId="100"/>
    <cellStyle name="Comma 11 2 2" xfId="101"/>
    <cellStyle name="Comma 11 2 3" xfId="102"/>
    <cellStyle name="Comma 11 2 4" xfId="103"/>
    <cellStyle name="Comma 11 3" xfId="104"/>
    <cellStyle name="Comma 11 4" xfId="105"/>
    <cellStyle name="Comma 11 5" xfId="106"/>
    <cellStyle name="Comma 11 6" xfId="107"/>
    <cellStyle name="Comma 12" xfId="1422"/>
    <cellStyle name="Comma 13" xfId="1439"/>
    <cellStyle name="Comma 2" xfId="108"/>
    <cellStyle name="Comma 2 10" xfId="109"/>
    <cellStyle name="Comma 2 11" xfId="110"/>
    <cellStyle name="Comma 2 12" xfId="111"/>
    <cellStyle name="Comma 2 13" xfId="112"/>
    <cellStyle name="Comma 2 14" xfId="113"/>
    <cellStyle name="Comma 2 15" xfId="114"/>
    <cellStyle name="Comma 2 16" xfId="115"/>
    <cellStyle name="Comma 2 17" xfId="116"/>
    <cellStyle name="Comma 2 18" xfId="117"/>
    <cellStyle name="Comma 2 19" xfId="118"/>
    <cellStyle name="Comma 2 2" xfId="119"/>
    <cellStyle name="Comma 2 2 2" xfId="120"/>
    <cellStyle name="Comma 2 2 2 2" xfId="1336"/>
    <cellStyle name="Comma 2 2 3" xfId="1335"/>
    <cellStyle name="Comma 2 20" xfId="121"/>
    <cellStyle name="Comma 2 21" xfId="122"/>
    <cellStyle name="Comma 2 22" xfId="123"/>
    <cellStyle name="Comma 2 23" xfId="124"/>
    <cellStyle name="Comma 2 24" xfId="125"/>
    <cellStyle name="Comma 2 25" xfId="126"/>
    <cellStyle name="Comma 2 26" xfId="127"/>
    <cellStyle name="Comma 2 27" xfId="128"/>
    <cellStyle name="Comma 2 28" xfId="129"/>
    <cellStyle name="Comma 2 29" xfId="130"/>
    <cellStyle name="Comma 2 3" xfId="131"/>
    <cellStyle name="Comma 2 3 10" xfId="132"/>
    <cellStyle name="Comma 2 3 11" xfId="133"/>
    <cellStyle name="Comma 2 3 12" xfId="134"/>
    <cellStyle name="Comma 2 3 13" xfId="135"/>
    <cellStyle name="Comma 2 3 14" xfId="136"/>
    <cellStyle name="Comma 2 3 15" xfId="137"/>
    <cellStyle name="Comma 2 3 16" xfId="138"/>
    <cellStyle name="Comma 2 3 17" xfId="139"/>
    <cellStyle name="Comma 2 3 18" xfId="140"/>
    <cellStyle name="Comma 2 3 19" xfId="141"/>
    <cellStyle name="Comma 2 3 2" xfId="142"/>
    <cellStyle name="Comma 2 3 2 2" xfId="143"/>
    <cellStyle name="Comma 2 3 20" xfId="144"/>
    <cellStyle name="Comma 2 3 21" xfId="145"/>
    <cellStyle name="Comma 2 3 22" xfId="146"/>
    <cellStyle name="Comma 2 3 23" xfId="147"/>
    <cellStyle name="Comma 2 3 24" xfId="148"/>
    <cellStyle name="Comma 2 3 25" xfId="149"/>
    <cellStyle name="Comma 2 3 26" xfId="150"/>
    <cellStyle name="Comma 2 3 27" xfId="1337"/>
    <cellStyle name="Comma 2 3 3" xfId="151"/>
    <cellStyle name="Comma 2 3 4" xfId="152"/>
    <cellStyle name="Comma 2 3 5" xfId="153"/>
    <cellStyle name="Comma 2 3 6" xfId="154"/>
    <cellStyle name="Comma 2 3 7" xfId="155"/>
    <cellStyle name="Comma 2 3 8" xfId="156"/>
    <cellStyle name="Comma 2 3 9" xfId="157"/>
    <cellStyle name="Comma 2 30" xfId="1334"/>
    <cellStyle name="Comma 2 4" xfId="158"/>
    <cellStyle name="Comma 2 5" xfId="159"/>
    <cellStyle name="Comma 2 6" xfId="160"/>
    <cellStyle name="Comma 2 7" xfId="161"/>
    <cellStyle name="Comma 2 8" xfId="162"/>
    <cellStyle name="Comma 2 9" xfId="163"/>
    <cellStyle name="Comma 3" xfId="164"/>
    <cellStyle name="Comma 3 10" xfId="165"/>
    <cellStyle name="Comma 3 11" xfId="166"/>
    <cellStyle name="Comma 3 12" xfId="167"/>
    <cellStyle name="Comma 3 13" xfId="168"/>
    <cellStyle name="Comma 3 14" xfId="169"/>
    <cellStyle name="Comma 3 15" xfId="170"/>
    <cellStyle name="Comma 3 16" xfId="171"/>
    <cellStyle name="Comma 3 17" xfId="172"/>
    <cellStyle name="Comma 3 18" xfId="173"/>
    <cellStyle name="Comma 3 19" xfId="174"/>
    <cellStyle name="Comma 3 2" xfId="175"/>
    <cellStyle name="Comma 3 2 10" xfId="176"/>
    <cellStyle name="Comma 3 2 11" xfId="177"/>
    <cellStyle name="Comma 3 2 12" xfId="178"/>
    <cellStyle name="Comma 3 2 13" xfId="179"/>
    <cellStyle name="Comma 3 2 14" xfId="180"/>
    <cellStyle name="Comma 3 2 15" xfId="181"/>
    <cellStyle name="Comma 3 2 16" xfId="182"/>
    <cellStyle name="Comma 3 2 17" xfId="183"/>
    <cellStyle name="Comma 3 2 18" xfId="184"/>
    <cellStyle name="Comma 3 2 19" xfId="185"/>
    <cellStyle name="Comma 3 2 2" xfId="186"/>
    <cellStyle name="Comma 3 2 2 2" xfId="187"/>
    <cellStyle name="Comma 3 2 2 2 2" xfId="188"/>
    <cellStyle name="Comma 3 2 2 2 2 2" xfId="189"/>
    <cellStyle name="Comma 3 2 2 2 2 3" xfId="190"/>
    <cellStyle name="Comma 3 2 2 2 2 4" xfId="191"/>
    <cellStyle name="Comma 3 2 2 2 3" xfId="192"/>
    <cellStyle name="Comma 3 2 2 2 4" xfId="193"/>
    <cellStyle name="Comma 3 2 2 2 5" xfId="194"/>
    <cellStyle name="Comma 3 2 2 2 6" xfId="195"/>
    <cellStyle name="Comma 3 2 2 2 7" xfId="196"/>
    <cellStyle name="Comma 3 2 2 2 8" xfId="197"/>
    <cellStyle name="Comma 3 2 2 3" xfId="198"/>
    <cellStyle name="Comma 3 2 2 3 2" xfId="199"/>
    <cellStyle name="Comma 3 2 2 3 3" xfId="200"/>
    <cellStyle name="Comma 3 2 2 3 4" xfId="201"/>
    <cellStyle name="Comma 3 2 2 4" xfId="202"/>
    <cellStyle name="Comma 3 2 2 5" xfId="203"/>
    <cellStyle name="Comma 3 2 2 6" xfId="204"/>
    <cellStyle name="Comma 3 2 2 7" xfId="205"/>
    <cellStyle name="Comma 3 2 2 8" xfId="206"/>
    <cellStyle name="Comma 3 2 2 9" xfId="207"/>
    <cellStyle name="Comma 3 2 20" xfId="208"/>
    <cellStyle name="Comma 3 2 21" xfId="209"/>
    <cellStyle name="Comma 3 2 22" xfId="210"/>
    <cellStyle name="Comma 3 2 23" xfId="211"/>
    <cellStyle name="Comma 3 2 24" xfId="212"/>
    <cellStyle name="Comma 3 2 25" xfId="213"/>
    <cellStyle name="Comma 3 2 26" xfId="214"/>
    <cellStyle name="Comma 3 2 27" xfId="215"/>
    <cellStyle name="Comma 3 2 3" xfId="216"/>
    <cellStyle name="Comma 3 2 3 2" xfId="217"/>
    <cellStyle name="Comma 3 2 3 2 2" xfId="218"/>
    <cellStyle name="Comma 3 2 3 2 3" xfId="219"/>
    <cellStyle name="Comma 3 2 3 2 4" xfId="220"/>
    <cellStyle name="Comma 3 2 3 3" xfId="221"/>
    <cellStyle name="Comma 3 2 3 4" xfId="222"/>
    <cellStyle name="Comma 3 2 3 5" xfId="223"/>
    <cellStyle name="Comma 3 2 3 6" xfId="224"/>
    <cellStyle name="Comma 3 2 3 7" xfId="225"/>
    <cellStyle name="Comma 3 2 3 8" xfId="226"/>
    <cellStyle name="Comma 3 2 4" xfId="227"/>
    <cellStyle name="Comma 3 2 4 2" xfId="228"/>
    <cellStyle name="Comma 3 2 5" xfId="229"/>
    <cellStyle name="Comma 3 2 6" xfId="230"/>
    <cellStyle name="Comma 3 2 7" xfId="231"/>
    <cellStyle name="Comma 3 2 8" xfId="232"/>
    <cellStyle name="Comma 3 2 9" xfId="233"/>
    <cellStyle name="Comma 3 20" xfId="234"/>
    <cellStyle name="Comma 3 21" xfId="235"/>
    <cellStyle name="Comma 3 22" xfId="236"/>
    <cellStyle name="Comma 3 23" xfId="237"/>
    <cellStyle name="Comma 3 24" xfId="238"/>
    <cellStyle name="Comma 3 25" xfId="239"/>
    <cellStyle name="Comma 3 26" xfId="240"/>
    <cellStyle name="Comma 3 27" xfId="241"/>
    <cellStyle name="Comma 3 28" xfId="242"/>
    <cellStyle name="Comma 3 29" xfId="243"/>
    <cellStyle name="Comma 3 3" xfId="244"/>
    <cellStyle name="Comma 3 3 2" xfId="245"/>
    <cellStyle name="Comma 3 30" xfId="246"/>
    <cellStyle name="Comma 3 31" xfId="247"/>
    <cellStyle name="Comma 3 32" xfId="1338"/>
    <cellStyle name="Comma 3 4" xfId="248"/>
    <cellStyle name="Comma 3 4 2" xfId="249"/>
    <cellStyle name="Comma 3 4 3" xfId="250"/>
    <cellStyle name="Comma 3 4 4" xfId="251"/>
    <cellStyle name="Comma 3 4 5" xfId="252"/>
    <cellStyle name="Comma 3 4 6" xfId="1339"/>
    <cellStyle name="Comma 3 5" xfId="253"/>
    <cellStyle name="Comma 3 5 2" xfId="254"/>
    <cellStyle name="Comma 3 5 3" xfId="1340"/>
    <cellStyle name="Comma 3 6" xfId="255"/>
    <cellStyle name="Comma 3 6 2" xfId="256"/>
    <cellStyle name="Comma 3 7" xfId="257"/>
    <cellStyle name="Comma 3 8" xfId="258"/>
    <cellStyle name="Comma 3 9" xfId="259"/>
    <cellStyle name="Comma 4" xfId="260"/>
    <cellStyle name="Comma 4 10" xfId="261"/>
    <cellStyle name="Comma 4 11" xfId="262"/>
    <cellStyle name="Comma 4 12" xfId="263"/>
    <cellStyle name="Comma 4 13" xfId="264"/>
    <cellStyle name="Comma 4 14" xfId="265"/>
    <cellStyle name="Comma 4 15" xfId="266"/>
    <cellStyle name="Comma 4 16" xfId="267"/>
    <cellStyle name="Comma 4 17" xfId="268"/>
    <cellStyle name="Comma 4 18" xfId="269"/>
    <cellStyle name="Comma 4 19" xfId="270"/>
    <cellStyle name="Comma 4 2" xfId="271"/>
    <cellStyle name="Comma 4 2 2" xfId="272"/>
    <cellStyle name="Comma 4 2 3" xfId="273"/>
    <cellStyle name="Comma 4 2 4" xfId="274"/>
    <cellStyle name="Comma 4 20" xfId="275"/>
    <cellStyle name="Comma 4 21" xfId="276"/>
    <cellStyle name="Comma 4 22" xfId="277"/>
    <cellStyle name="Comma 4 23" xfId="278"/>
    <cellStyle name="Comma 4 24" xfId="279"/>
    <cellStyle name="Comma 4 25" xfId="280"/>
    <cellStyle name="Comma 4 26" xfId="281"/>
    <cellStyle name="Comma 4 27" xfId="282"/>
    <cellStyle name="Comma 4 28" xfId="283"/>
    <cellStyle name="Comma 4 29" xfId="284"/>
    <cellStyle name="Comma 4 3" xfId="285"/>
    <cellStyle name="Comma 4 3 2" xfId="286"/>
    <cellStyle name="Comma 4 3 3" xfId="1433"/>
    <cellStyle name="Comma 4 30" xfId="1341"/>
    <cellStyle name="Comma 4 4" xfId="287"/>
    <cellStyle name="Comma 4 4 2" xfId="288"/>
    <cellStyle name="Comma 4 5" xfId="289"/>
    <cellStyle name="Comma 4 6" xfId="290"/>
    <cellStyle name="Comma 4 7" xfId="291"/>
    <cellStyle name="Comma 4 8" xfId="292"/>
    <cellStyle name="Comma 4 9" xfId="293"/>
    <cellStyle name="Comma 5" xfId="294"/>
    <cellStyle name="Comma 5 2" xfId="295"/>
    <cellStyle name="Comma 5 2 2" xfId="296"/>
    <cellStyle name="Comma 5 3" xfId="297"/>
    <cellStyle name="Comma 5 4" xfId="298"/>
    <cellStyle name="Comma 5 5" xfId="1342"/>
    <cellStyle name="Comma 6" xfId="299"/>
    <cellStyle name="Comma 6 2" xfId="300"/>
    <cellStyle name="Comma 6 3" xfId="301"/>
    <cellStyle name="Comma 6 4" xfId="1343"/>
    <cellStyle name="Comma 7" xfId="302"/>
    <cellStyle name="Comma 7 2" xfId="303"/>
    <cellStyle name="Comma 7 2 2" xfId="304"/>
    <cellStyle name="Comma 7 2 2 2" xfId="1346"/>
    <cellStyle name="Comma 7 2 3" xfId="1345"/>
    <cellStyle name="Comma 7 3" xfId="1344"/>
    <cellStyle name="Comma 8" xfId="305"/>
    <cellStyle name="Comma 8 2" xfId="306"/>
    <cellStyle name="Comma 8 3" xfId="1347"/>
    <cellStyle name="Comma 9" xfId="307"/>
    <cellStyle name="Comma 9 2" xfId="1348"/>
    <cellStyle name="comma zerodec" xfId="308"/>
    <cellStyle name="Currency 2" xfId="309"/>
    <cellStyle name="Currency1" xfId="310"/>
    <cellStyle name="Date" xfId="311"/>
    <cellStyle name="Dollar (zero dec)" xfId="312"/>
    <cellStyle name="Explanatory Text" xfId="313"/>
    <cellStyle name="Explanatory Text 2" xfId="314"/>
    <cellStyle name="Explanatory Text 3" xfId="315"/>
    <cellStyle name="Good" xfId="316"/>
    <cellStyle name="Good 2" xfId="317"/>
    <cellStyle name="Good 3" xfId="318"/>
    <cellStyle name="Grey" xfId="319"/>
    <cellStyle name="HEADER" xfId="320"/>
    <cellStyle name="Header1" xfId="321"/>
    <cellStyle name="Header2" xfId="322"/>
    <cellStyle name="Heading 1" xfId="323"/>
    <cellStyle name="Heading 1 2" xfId="324"/>
    <cellStyle name="Heading 1 3" xfId="325"/>
    <cellStyle name="Heading 2" xfId="326"/>
    <cellStyle name="Heading 2 2" xfId="327"/>
    <cellStyle name="Heading 2 3" xfId="328"/>
    <cellStyle name="Heading 3" xfId="329"/>
    <cellStyle name="Heading 3 2" xfId="330"/>
    <cellStyle name="Heading 3 3" xfId="331"/>
    <cellStyle name="Heading 4" xfId="332"/>
    <cellStyle name="Heading 4 2" xfId="333"/>
    <cellStyle name="Heading 4 3" xfId="334"/>
    <cellStyle name="Hyperlink 2" xfId="335"/>
    <cellStyle name="Hyperlink 2 2" xfId="1350"/>
    <cellStyle name="Hyperlink 3" xfId="1349"/>
    <cellStyle name="Input" xfId="336"/>
    <cellStyle name="Input [yellow]" xfId="337"/>
    <cellStyle name="Input 2" xfId="338"/>
    <cellStyle name="Input 2 2" xfId="339"/>
    <cellStyle name="Input 3" xfId="340"/>
    <cellStyle name="Input 3 2" xfId="341"/>
    <cellStyle name="Input 4" xfId="342"/>
    <cellStyle name="Input 4 2" xfId="343"/>
    <cellStyle name="Input 5" xfId="344"/>
    <cellStyle name="Input 5 2" xfId="345"/>
    <cellStyle name="Input 6" xfId="346"/>
    <cellStyle name="Input 6 2" xfId="347"/>
    <cellStyle name="Input 7" xfId="348"/>
    <cellStyle name="Input 8" xfId="349"/>
    <cellStyle name="Linked Cell" xfId="350"/>
    <cellStyle name="Linked Cell 2" xfId="351"/>
    <cellStyle name="Linked Cell 3" xfId="352"/>
    <cellStyle name="Milliers [0]_!!!GO" xfId="353"/>
    <cellStyle name="Milliers_!!!GO" xfId="354"/>
    <cellStyle name="Model" xfId="355"/>
    <cellStyle name="Mon้taire [0]_!!!GO" xfId="356"/>
    <cellStyle name="Mon้taire_!!!GO" xfId="357"/>
    <cellStyle name="Neutral" xfId="358"/>
    <cellStyle name="Neutral 2" xfId="359"/>
    <cellStyle name="Neutral 3" xfId="360"/>
    <cellStyle name="New Times Roman" xfId="361"/>
    <cellStyle name="Normal" xfId="0" builtinId="0"/>
    <cellStyle name="Normal - Style1" xfId="362"/>
    <cellStyle name="Normal 10" xfId="363"/>
    <cellStyle name="Normal 10 2" xfId="364"/>
    <cellStyle name="Normal 10 2 2" xfId="365"/>
    <cellStyle name="Normal 10 2 3" xfId="366"/>
    <cellStyle name="Normal 10 2 4" xfId="367"/>
    <cellStyle name="Normal 10 3" xfId="368"/>
    <cellStyle name="Normal 10 4" xfId="369"/>
    <cellStyle name="Normal 10 5" xfId="370"/>
    <cellStyle name="Normal 10 6" xfId="371"/>
    <cellStyle name="Normal 10 7" xfId="372"/>
    <cellStyle name="Normal 10 8" xfId="373"/>
    <cellStyle name="Normal 10 9" xfId="1435"/>
    <cellStyle name="Normal 11" xfId="374"/>
    <cellStyle name="Normal 11 2" xfId="375"/>
    <cellStyle name="Normal 11 2 2" xfId="376"/>
    <cellStyle name="Normal 11 2 2 2" xfId="377"/>
    <cellStyle name="Normal 11 2 2 3" xfId="378"/>
    <cellStyle name="Normal 11 2 2 4" xfId="379"/>
    <cellStyle name="Normal 11 2 3" xfId="380"/>
    <cellStyle name="Normal 11 2 4" xfId="381"/>
    <cellStyle name="Normal 11 2 5" xfId="382"/>
    <cellStyle name="Normal 11 3" xfId="383"/>
    <cellStyle name="Normal 11 4" xfId="384"/>
    <cellStyle name="Normal 11 5" xfId="385"/>
    <cellStyle name="Normal 11 6" xfId="386"/>
    <cellStyle name="Normal 12" xfId="387"/>
    <cellStyle name="Normal 12 2" xfId="388"/>
    <cellStyle name="Normal 12 2 2" xfId="389"/>
    <cellStyle name="Normal 13" xfId="390"/>
    <cellStyle name="Normal 13 2" xfId="391"/>
    <cellStyle name="Normal 13 2 2" xfId="392"/>
    <cellStyle name="Normal 13 2 2 2" xfId="393"/>
    <cellStyle name="Normal 13 2 2 3" xfId="394"/>
    <cellStyle name="Normal 13 2 2 4" xfId="395"/>
    <cellStyle name="Normal 13 2 3" xfId="396"/>
    <cellStyle name="Normal 13 2 4" xfId="397"/>
    <cellStyle name="Normal 13 2 5" xfId="398"/>
    <cellStyle name="Normal 14" xfId="1333"/>
    <cellStyle name="Normal 15" xfId="1437"/>
    <cellStyle name="Normal 16" xfId="1438"/>
    <cellStyle name="Normal 2" xfId="399"/>
    <cellStyle name="Normal 2 10" xfId="400"/>
    <cellStyle name="Normal 2 11" xfId="401"/>
    <cellStyle name="Normal 2 12" xfId="402"/>
    <cellStyle name="Normal 2 13" xfId="403"/>
    <cellStyle name="Normal 2 14" xfId="404"/>
    <cellStyle name="Normal 2 15" xfId="405"/>
    <cellStyle name="Normal 2 16" xfId="406"/>
    <cellStyle name="Normal 2 17" xfId="407"/>
    <cellStyle name="Normal 2 18" xfId="408"/>
    <cellStyle name="Normal 2 19" xfId="409"/>
    <cellStyle name="Normal 2 2" xfId="410"/>
    <cellStyle name="Normal 2 2 2" xfId="411"/>
    <cellStyle name="Normal 2 20" xfId="412"/>
    <cellStyle name="Normal 2 21" xfId="413"/>
    <cellStyle name="Normal 2 22" xfId="414"/>
    <cellStyle name="Normal 2 23" xfId="415"/>
    <cellStyle name="Normal 2 24" xfId="416"/>
    <cellStyle name="Normal 2 25" xfId="417"/>
    <cellStyle name="Normal 2 26" xfId="418"/>
    <cellStyle name="Normal 2 27" xfId="419"/>
    <cellStyle name="Normal 2 28" xfId="420"/>
    <cellStyle name="Normal 2 29" xfId="421"/>
    <cellStyle name="Normal 2 3" xfId="422"/>
    <cellStyle name="Normal 2 4" xfId="423"/>
    <cellStyle name="Normal 2 5" xfId="424"/>
    <cellStyle name="Normal 2 6" xfId="425"/>
    <cellStyle name="Normal 2 7" xfId="426"/>
    <cellStyle name="Normal 2 8" xfId="427"/>
    <cellStyle name="Normal 2 9" xfId="428"/>
    <cellStyle name="Normal 2_km+QA" xfId="429"/>
    <cellStyle name="Normal 3" xfId="430"/>
    <cellStyle name="Normal 3 2" xfId="431"/>
    <cellStyle name="Normal 3 2 2" xfId="1351"/>
    <cellStyle name="Normal 4" xfId="432"/>
    <cellStyle name="Normal 4 10" xfId="433"/>
    <cellStyle name="Normal 4 11" xfId="1352"/>
    <cellStyle name="Normal 4 2" xfId="434"/>
    <cellStyle name="Normal 4 2 2" xfId="435"/>
    <cellStyle name="Normal 4 2 2 2" xfId="436"/>
    <cellStyle name="Normal 4 2 2 2 2" xfId="437"/>
    <cellStyle name="Normal 4 2 2 2 3" xfId="438"/>
    <cellStyle name="Normal 4 2 2 2 4" xfId="439"/>
    <cellStyle name="Normal 4 2 2 3" xfId="440"/>
    <cellStyle name="Normal 4 2 2 4" xfId="441"/>
    <cellStyle name="Normal 4 2 2 5" xfId="442"/>
    <cellStyle name="Normal 4 2 2 6" xfId="443"/>
    <cellStyle name="Normal 4 2 2 7" xfId="444"/>
    <cellStyle name="Normal 4 2 2 8" xfId="445"/>
    <cellStyle name="Normal 4 2 3" xfId="1353"/>
    <cellStyle name="Normal 4 3" xfId="446"/>
    <cellStyle name="Normal 4 3 2" xfId="447"/>
    <cellStyle name="Normal 4 3 2 2" xfId="448"/>
    <cellStyle name="Normal 4 3 2 3" xfId="449"/>
    <cellStyle name="Normal 4 3 2 4" xfId="450"/>
    <cellStyle name="Normal 4 3 3" xfId="451"/>
    <cellStyle name="Normal 4 3 4" xfId="452"/>
    <cellStyle name="Normal 4 3 5" xfId="453"/>
    <cellStyle name="Normal 4 3 6" xfId="454"/>
    <cellStyle name="Normal 4 3 7" xfId="455"/>
    <cellStyle name="Normal 4 3 8" xfId="456"/>
    <cellStyle name="Normal 4 4" xfId="457"/>
    <cellStyle name="Normal 4 4 2" xfId="458"/>
    <cellStyle name="Normal 4 4 3" xfId="459"/>
    <cellStyle name="Normal 4 4 4" xfId="460"/>
    <cellStyle name="Normal 4 5" xfId="461"/>
    <cellStyle name="Normal 4 6" xfId="462"/>
    <cellStyle name="Normal 4 7" xfId="463"/>
    <cellStyle name="Normal 4 8" xfId="464"/>
    <cellStyle name="Normal 4 9" xfId="465"/>
    <cellStyle name="Normal 5" xfId="466"/>
    <cellStyle name="Normal 5 10" xfId="467"/>
    <cellStyle name="Normal 5 11" xfId="1354"/>
    <cellStyle name="Normal 5 2" xfId="468"/>
    <cellStyle name="Normal 5 2 2" xfId="469"/>
    <cellStyle name="Normal 5 2 2 2" xfId="470"/>
    <cellStyle name="Normal 5 2 2 3" xfId="471"/>
    <cellStyle name="Normal 5 2 2 4" xfId="472"/>
    <cellStyle name="Normal 5 2 3" xfId="473"/>
    <cellStyle name="Normal 5 2 4" xfId="474"/>
    <cellStyle name="Normal 5 2 5" xfId="475"/>
    <cellStyle name="Normal 5 2 6" xfId="476"/>
    <cellStyle name="Normal 5 2 7" xfId="477"/>
    <cellStyle name="Normal 5 2 8" xfId="478"/>
    <cellStyle name="Normal 5 3" xfId="479"/>
    <cellStyle name="Normal 5 3 2" xfId="480"/>
    <cellStyle name="Normal 5 3 2 2" xfId="481"/>
    <cellStyle name="Normal 5 3 2 3" xfId="482"/>
    <cellStyle name="Normal 5 3 2 4" xfId="483"/>
    <cellStyle name="Normal 5 3 3" xfId="484"/>
    <cellStyle name="Normal 5 3 4" xfId="485"/>
    <cellStyle name="Normal 5 3 5" xfId="486"/>
    <cellStyle name="Normal 5 3 6" xfId="487"/>
    <cellStyle name="Normal 5 3 7" xfId="488"/>
    <cellStyle name="Normal 5 3 8" xfId="489"/>
    <cellStyle name="Normal 5 4" xfId="490"/>
    <cellStyle name="Normal 5 4 2" xfId="491"/>
    <cellStyle name="Normal 5 4 3" xfId="492"/>
    <cellStyle name="Normal 5 4 4" xfId="493"/>
    <cellStyle name="Normal 5 5" xfId="494"/>
    <cellStyle name="Normal 5 6" xfId="495"/>
    <cellStyle name="Normal 5 7" xfId="496"/>
    <cellStyle name="Normal 5 8" xfId="497"/>
    <cellStyle name="Normal 5 9" xfId="498"/>
    <cellStyle name="Normal 6" xfId="499"/>
    <cellStyle name="Normal 6 2" xfId="500"/>
    <cellStyle name="Normal 6 2 2" xfId="501"/>
    <cellStyle name="Normal 6 2 3" xfId="502"/>
    <cellStyle name="Normal 6 2 4" xfId="503"/>
    <cellStyle name="Normal 6 3" xfId="504"/>
    <cellStyle name="Normal 6 4" xfId="505"/>
    <cellStyle name="Normal 6 5" xfId="506"/>
    <cellStyle name="Normal 6 6" xfId="507"/>
    <cellStyle name="Normal 6 7" xfId="508"/>
    <cellStyle name="Normal 6 8" xfId="509"/>
    <cellStyle name="Normal 7" xfId="510"/>
    <cellStyle name="Normal 7 2" xfId="511"/>
    <cellStyle name="Normal 7 2 2" xfId="512"/>
    <cellStyle name="Normal 7 2 3" xfId="513"/>
    <cellStyle name="Normal 7 2 4" xfId="514"/>
    <cellStyle name="Normal 7 3" xfId="515"/>
    <cellStyle name="Normal 7 4" xfId="516"/>
    <cellStyle name="Normal 7 5" xfId="517"/>
    <cellStyle name="Normal 7 6" xfId="518"/>
    <cellStyle name="Normal 7 7" xfId="519"/>
    <cellStyle name="Normal 7 8" xfId="520"/>
    <cellStyle name="Normal 7 9" xfId="1355"/>
    <cellStyle name="Normal 8" xfId="521"/>
    <cellStyle name="Normal 8 2" xfId="522"/>
    <cellStyle name="Normal 8 2 2" xfId="523"/>
    <cellStyle name="Normal 8 2 3" xfId="524"/>
    <cellStyle name="Normal 8 2 4" xfId="525"/>
    <cellStyle name="Normal 8 3" xfId="526"/>
    <cellStyle name="Normal 8 4" xfId="527"/>
    <cellStyle name="Normal 8 5" xfId="528"/>
    <cellStyle name="Normal 8 6" xfId="529"/>
    <cellStyle name="Normal 8 7" xfId="530"/>
    <cellStyle name="Normal 8 8" xfId="531"/>
    <cellStyle name="Normal 8 9" xfId="1356"/>
    <cellStyle name="Normal 9" xfId="532"/>
    <cellStyle name="Normal 9 2" xfId="533"/>
    <cellStyle name="Normal 9 2 2" xfId="534"/>
    <cellStyle name="Normal 9 2 3" xfId="535"/>
    <cellStyle name="Normal 9 2 4" xfId="536"/>
    <cellStyle name="Normal 9 3" xfId="537"/>
    <cellStyle name="Normal 9 4" xfId="538"/>
    <cellStyle name="Normal 9 5" xfId="539"/>
    <cellStyle name="Normal 9 6" xfId="540"/>
    <cellStyle name="Normal 9 7" xfId="541"/>
    <cellStyle name="Normal 9 8" xfId="542"/>
    <cellStyle name="Normal 9 9" xfId="1357"/>
    <cellStyle name="Note" xfId="543"/>
    <cellStyle name="Note 2" xfId="544"/>
    <cellStyle name="Note 2 2" xfId="545"/>
    <cellStyle name="Note 3" xfId="546"/>
    <cellStyle name="Note 3 2" xfId="547"/>
    <cellStyle name="Note 4" xfId="548"/>
    <cellStyle name="Note 4 2" xfId="549"/>
    <cellStyle name="Note 5" xfId="550"/>
    <cellStyle name="Note 5 2" xfId="551"/>
    <cellStyle name="Note 6" xfId="552"/>
    <cellStyle name="Note 6 2" xfId="553"/>
    <cellStyle name="Note 7" xfId="554"/>
    <cellStyle name="Note 8" xfId="555"/>
    <cellStyle name="Output" xfId="556"/>
    <cellStyle name="Output 2" xfId="557"/>
    <cellStyle name="Output 2 2" xfId="558"/>
    <cellStyle name="Output 3" xfId="559"/>
    <cellStyle name="Output 3 2" xfId="560"/>
    <cellStyle name="Output 4" xfId="561"/>
    <cellStyle name="Output 4 2" xfId="562"/>
    <cellStyle name="Output 5" xfId="563"/>
    <cellStyle name="Output 5 2" xfId="564"/>
    <cellStyle name="Output 6" xfId="565"/>
    <cellStyle name="Output 6 2" xfId="566"/>
    <cellStyle name="Output 7" xfId="567"/>
    <cellStyle name="Output 8" xfId="568"/>
    <cellStyle name="p/n" xfId="569"/>
    <cellStyle name="Percent" xfId="1440" builtinId="5"/>
    <cellStyle name="Percent [2]" xfId="570"/>
    <cellStyle name="Percent 2" xfId="571"/>
    <cellStyle name="STANDARD" xfId="572"/>
    <cellStyle name="subhead" xfId="573"/>
    <cellStyle name="Title" xfId="574"/>
    <cellStyle name="Title 2" xfId="575"/>
    <cellStyle name="Title 3" xfId="576"/>
    <cellStyle name="Total" xfId="577"/>
    <cellStyle name="Total 2" xfId="578"/>
    <cellStyle name="Total 2 2" xfId="579"/>
    <cellStyle name="Total 3" xfId="580"/>
    <cellStyle name="Total 3 2" xfId="581"/>
    <cellStyle name="Total 4" xfId="582"/>
    <cellStyle name="Total 4 2" xfId="583"/>
    <cellStyle name="Total 5" xfId="584"/>
    <cellStyle name="Total 5 2" xfId="585"/>
    <cellStyle name="Total 6" xfId="586"/>
    <cellStyle name="Total 6 2" xfId="587"/>
    <cellStyle name="Total 7" xfId="588"/>
    <cellStyle name="Total 8" xfId="589"/>
    <cellStyle name="Warning Text" xfId="590"/>
    <cellStyle name="Warning Text 2" xfId="591"/>
    <cellStyle name="Warning Text 3" xfId="592"/>
    <cellStyle name="เครื่องหมายจุลภาค 10" xfId="593"/>
    <cellStyle name="เครื่องหมายจุลภาค 10 2" xfId="594"/>
    <cellStyle name="เครื่องหมายจุลภาค 10 2 2" xfId="1359"/>
    <cellStyle name="เครื่องหมายจุลภาค 10 3" xfId="1358"/>
    <cellStyle name="เครื่องหมายจุลภาค 11" xfId="595"/>
    <cellStyle name="เครื่องหมายจุลภาค 11 2" xfId="596"/>
    <cellStyle name="เครื่องหมายจุลภาค 11 2 2" xfId="597"/>
    <cellStyle name="เครื่องหมายจุลภาค 11 2 3" xfId="1361"/>
    <cellStyle name="เครื่องหมายจุลภาค 11 3" xfId="598"/>
    <cellStyle name="เครื่องหมายจุลภาค 11 4" xfId="1360"/>
    <cellStyle name="เครื่องหมายจุลภาค 12" xfId="599"/>
    <cellStyle name="เครื่องหมายจุลภาค 12 2" xfId="600"/>
    <cellStyle name="เครื่องหมายจุลภาค 12 2 2" xfId="601"/>
    <cellStyle name="เครื่องหมายจุลภาค 12 2 2 2" xfId="1364"/>
    <cellStyle name="เครื่องหมายจุลภาค 12 2 3" xfId="1363"/>
    <cellStyle name="เครื่องหมายจุลภาค 12 3" xfId="602"/>
    <cellStyle name="เครื่องหมายจุลภาค 12 3 2" xfId="603"/>
    <cellStyle name="เครื่องหมายจุลภาค 12 3 3" xfId="1365"/>
    <cellStyle name="เครื่องหมายจุลภาค 12 4" xfId="604"/>
    <cellStyle name="เครื่องหมายจุลภาค 12 5" xfId="1362"/>
    <cellStyle name="เครื่องหมายจุลภาค 13" xfId="605"/>
    <cellStyle name="เครื่องหมายจุลภาค 13 2" xfId="606"/>
    <cellStyle name="เครื่องหมายจุลภาค 13 2 2" xfId="607"/>
    <cellStyle name="เครื่องหมายจุลภาค 13 2 3" xfId="1367"/>
    <cellStyle name="เครื่องหมายจุลภาค 13 3" xfId="1366"/>
    <cellStyle name="เครื่องหมายจุลภาค 14" xfId="608"/>
    <cellStyle name="เครื่องหมายจุลภาค 14 2" xfId="609"/>
    <cellStyle name="เครื่องหมายจุลภาค 14 2 2" xfId="610"/>
    <cellStyle name="เครื่องหมายจุลภาค 14 2 3" xfId="1369"/>
    <cellStyle name="เครื่องหมายจุลภาค 14 3" xfId="611"/>
    <cellStyle name="เครื่องหมายจุลภาค 14 4" xfId="1368"/>
    <cellStyle name="เครื่องหมายจุลภาค 15" xfId="612"/>
    <cellStyle name="เครื่องหมายจุลภาค 15 2" xfId="613"/>
    <cellStyle name="เครื่องหมายจุลภาค 15 2 2" xfId="1371"/>
    <cellStyle name="เครื่องหมายจุลภาค 15 3" xfId="1370"/>
    <cellStyle name="เครื่องหมายจุลภาค 16" xfId="614"/>
    <cellStyle name="เครื่องหมายจุลภาค 16 2" xfId="615"/>
    <cellStyle name="เครื่องหมายจุลภาค 16 2 2" xfId="616"/>
    <cellStyle name="เครื่องหมายจุลภาค 16 2 2 2" xfId="1374"/>
    <cellStyle name="เครื่องหมายจุลภาค 16 2 3" xfId="1373"/>
    <cellStyle name="เครื่องหมายจุลภาค 16 3" xfId="617"/>
    <cellStyle name="เครื่องหมายจุลภาค 16 3 2" xfId="618"/>
    <cellStyle name="เครื่องหมายจุลภาค 16 3 2 2" xfId="1376"/>
    <cellStyle name="เครื่องหมายจุลภาค 16 3 3" xfId="1375"/>
    <cellStyle name="เครื่องหมายจุลภาค 16 4" xfId="1372"/>
    <cellStyle name="เครื่องหมายจุลภาค 17" xfId="619"/>
    <cellStyle name="เครื่องหมายจุลภาค 17 2" xfId="620"/>
    <cellStyle name="เครื่องหมายจุลภาค 17 2 2" xfId="621"/>
    <cellStyle name="เครื่องหมายจุลภาค 17 2 3" xfId="1378"/>
    <cellStyle name="เครื่องหมายจุลภาค 17 3" xfId="622"/>
    <cellStyle name="เครื่องหมายจุลภาค 17 3 2" xfId="623"/>
    <cellStyle name="เครื่องหมายจุลภาค 17 3 3" xfId="1379"/>
    <cellStyle name="เครื่องหมายจุลภาค 17 4" xfId="624"/>
    <cellStyle name="เครื่องหมายจุลภาค 17 4 2" xfId="625"/>
    <cellStyle name="เครื่องหมายจุลภาค 17 5" xfId="626"/>
    <cellStyle name="เครื่องหมายจุลภาค 17 6" xfId="627"/>
    <cellStyle name="เครื่องหมายจุลภาค 17 7" xfId="628"/>
    <cellStyle name="เครื่องหมายจุลภาค 17 8" xfId="629"/>
    <cellStyle name="เครื่องหมายจุลภาค 17 9" xfId="1377"/>
    <cellStyle name="เครื่องหมายจุลภาค 18" xfId="630"/>
    <cellStyle name="เครื่องหมายจุลภาค 18 10" xfId="631"/>
    <cellStyle name="เครื่องหมายจุลภาค 18 11" xfId="1380"/>
    <cellStyle name="เครื่องหมายจุลภาค 18 2" xfId="632"/>
    <cellStyle name="เครื่องหมายจุลภาค 18 2 2" xfId="633"/>
    <cellStyle name="เครื่องหมายจุลภาค 18 2 3" xfId="1381"/>
    <cellStyle name="เครื่องหมายจุลภาค 18 3" xfId="634"/>
    <cellStyle name="เครื่องหมายจุลภาค 18 3 2" xfId="635"/>
    <cellStyle name="เครื่องหมายจุลภาค 18 3 3" xfId="1382"/>
    <cellStyle name="เครื่องหมายจุลภาค 18 4" xfId="636"/>
    <cellStyle name="เครื่องหมายจุลภาค 18 4 2" xfId="637"/>
    <cellStyle name="เครื่องหมายจุลภาค 18 5" xfId="638"/>
    <cellStyle name="เครื่องหมายจุลภาค 18 6" xfId="639"/>
    <cellStyle name="เครื่องหมายจุลภาค 18 7" xfId="640"/>
    <cellStyle name="เครื่องหมายจุลภาค 18 8" xfId="641"/>
    <cellStyle name="เครื่องหมายจุลภาค 18 9" xfId="642"/>
    <cellStyle name="เครื่องหมายจุลภาค 19" xfId="643"/>
    <cellStyle name="เครื่องหมายจุลภาค 19 10" xfId="1383"/>
    <cellStyle name="เครื่องหมายจุลภาค 19 2" xfId="644"/>
    <cellStyle name="เครื่องหมายจุลภาค 19 2 2" xfId="645"/>
    <cellStyle name="เครื่องหมายจุลภาค 19 2 3" xfId="1384"/>
    <cellStyle name="เครื่องหมายจุลภาค 19 3" xfId="646"/>
    <cellStyle name="เครื่องหมายจุลภาค 19 3 2" xfId="647"/>
    <cellStyle name="เครื่องหมายจุลภาค 19 3 3" xfId="648"/>
    <cellStyle name="เครื่องหมายจุลภาค 19 3 4" xfId="649"/>
    <cellStyle name="เครื่องหมายจุลภาค 19 3 5" xfId="1385"/>
    <cellStyle name="เครื่องหมายจุลภาค 19 4" xfId="650"/>
    <cellStyle name="เครื่องหมายจุลภาค 19 5" xfId="651"/>
    <cellStyle name="เครื่องหมายจุลภาค 19 6" xfId="652"/>
    <cellStyle name="เครื่องหมายจุลภาค 19 7" xfId="653"/>
    <cellStyle name="เครื่องหมายจุลภาค 19 8" xfId="654"/>
    <cellStyle name="เครื่องหมายจุลภาค 19 9" xfId="655"/>
    <cellStyle name="เครื่องหมายจุลภาค 2" xfId="656"/>
    <cellStyle name="เครื่องหมายจุลภาค 2 10" xfId="657"/>
    <cellStyle name="เครื่องหมายจุลภาค 2 11" xfId="658"/>
    <cellStyle name="เครื่องหมายจุลภาค 2 12" xfId="659"/>
    <cellStyle name="เครื่องหมายจุลภาค 2 13" xfId="660"/>
    <cellStyle name="เครื่องหมายจุลภาค 2 14" xfId="661"/>
    <cellStyle name="เครื่องหมายจุลภาค 2 15" xfId="662"/>
    <cellStyle name="เครื่องหมายจุลภาค 2 16" xfId="663"/>
    <cellStyle name="เครื่องหมายจุลภาค 2 17" xfId="664"/>
    <cellStyle name="เครื่องหมายจุลภาค 2 18" xfId="665"/>
    <cellStyle name="เครื่องหมายจุลภาค 2 19" xfId="666"/>
    <cellStyle name="เครื่องหมายจุลภาค 2 2" xfId="667"/>
    <cellStyle name="เครื่องหมายจุลภาค 2 2 2" xfId="668"/>
    <cellStyle name="เครื่องหมายจุลภาค 2 2 2 2" xfId="669"/>
    <cellStyle name="เครื่องหมายจุลภาค 2 2 2 2 2" xfId="1389"/>
    <cellStyle name="เครื่องหมายจุลภาค 2 2 2 3" xfId="1388"/>
    <cellStyle name="เครื่องหมายจุลภาค 2 2 3" xfId="670"/>
    <cellStyle name="เครื่องหมายจุลภาค 2 2 3 2" xfId="1390"/>
    <cellStyle name="เครื่องหมายจุลภาค 2 2 4" xfId="1387"/>
    <cellStyle name="เครื่องหมายจุลภาค 2 20" xfId="671"/>
    <cellStyle name="เครื่องหมายจุลภาค 2 21" xfId="672"/>
    <cellStyle name="เครื่องหมายจุลภาค 2 22" xfId="673"/>
    <cellStyle name="เครื่องหมายจุลภาค 2 23" xfId="674"/>
    <cellStyle name="เครื่องหมายจุลภาค 2 24" xfId="675"/>
    <cellStyle name="เครื่องหมายจุลภาค 2 25" xfId="676"/>
    <cellStyle name="เครื่องหมายจุลภาค 2 26" xfId="677"/>
    <cellStyle name="เครื่องหมายจุลภาค 2 27" xfId="678"/>
    <cellStyle name="เครื่องหมายจุลภาค 2 28" xfId="679"/>
    <cellStyle name="เครื่องหมายจุลภาค 2 29" xfId="680"/>
    <cellStyle name="เครื่องหมายจุลภาค 2 3" xfId="681"/>
    <cellStyle name="เครื่องหมายจุลภาค 2 3 2" xfId="682"/>
    <cellStyle name="เครื่องหมายจุลภาค 2 30" xfId="1386"/>
    <cellStyle name="เครื่องหมายจุลภาค 2 4" xfId="683"/>
    <cellStyle name="เครื่องหมายจุลภาค 2 4 2" xfId="684"/>
    <cellStyle name="เครื่องหมายจุลภาค 2 4 3" xfId="1391"/>
    <cellStyle name="เครื่องหมายจุลภาค 2 5" xfId="685"/>
    <cellStyle name="เครื่องหมายจุลภาค 2 6" xfId="686"/>
    <cellStyle name="เครื่องหมายจุลภาค 2 7" xfId="687"/>
    <cellStyle name="เครื่องหมายจุลภาค 2 8" xfId="688"/>
    <cellStyle name="เครื่องหมายจุลภาค 2 9" xfId="689"/>
    <cellStyle name="เครื่องหมายจุลภาค 20" xfId="690"/>
    <cellStyle name="เครื่องหมายจุลภาค 20 2" xfId="691"/>
    <cellStyle name="เครื่องหมายจุลภาค 20 3" xfId="1392"/>
    <cellStyle name="เครื่องหมายจุลภาค 21" xfId="692"/>
    <cellStyle name="เครื่องหมายจุลภาค 21 2" xfId="693"/>
    <cellStyle name="เครื่องหมายจุลภาค 21 2 2" xfId="694"/>
    <cellStyle name="เครื่องหมายจุลภาค 21 2 3" xfId="1394"/>
    <cellStyle name="เครื่องหมายจุลภาค 21 3" xfId="1393"/>
    <cellStyle name="เครื่องหมายจุลภาค 22" xfId="695"/>
    <cellStyle name="เครื่องหมายจุลภาค 22 2" xfId="696"/>
    <cellStyle name="เครื่องหมายจุลภาค 22 2 2" xfId="697"/>
    <cellStyle name="เครื่องหมายจุลภาค 22 2 3" xfId="1396"/>
    <cellStyle name="เครื่องหมายจุลภาค 22 3" xfId="698"/>
    <cellStyle name="เครื่องหมายจุลภาค 22 4" xfId="699"/>
    <cellStyle name="เครื่องหมายจุลภาค 22 5" xfId="1395"/>
    <cellStyle name="เครื่องหมายจุลภาค 23" xfId="700"/>
    <cellStyle name="เครื่องหมายจุลภาค 23 2" xfId="1397"/>
    <cellStyle name="เครื่องหมายจุลภาค 24" xfId="701"/>
    <cellStyle name="เครื่องหมายจุลภาค 24 2" xfId="702"/>
    <cellStyle name="เครื่องหมายจุลภาค 24 2 2" xfId="1399"/>
    <cellStyle name="เครื่องหมายจุลภาค 24 3" xfId="703"/>
    <cellStyle name="เครื่องหมายจุลภาค 24 3 2" xfId="1400"/>
    <cellStyle name="เครื่องหมายจุลภาค 24 4" xfId="704"/>
    <cellStyle name="เครื่องหมายจุลภาค 24 4 2" xfId="1401"/>
    <cellStyle name="เครื่องหมายจุลภาค 24 5" xfId="1398"/>
    <cellStyle name="เครื่องหมายจุลภาค 25" xfId="705"/>
    <cellStyle name="เครื่องหมายจุลภาค 25 2" xfId="706"/>
    <cellStyle name="เครื่องหมายจุลภาค 25 2 2" xfId="1403"/>
    <cellStyle name="เครื่องหมายจุลภาค 25 3" xfId="707"/>
    <cellStyle name="เครื่องหมายจุลภาค 25 4" xfId="1434"/>
    <cellStyle name="เครื่องหมายจุลภาค 25 5" xfId="1402"/>
    <cellStyle name="เครื่องหมายจุลภาค 26" xfId="708"/>
    <cellStyle name="เครื่องหมายจุลภาค 26 2" xfId="709"/>
    <cellStyle name="เครื่องหมายจุลภาค 26 2 2" xfId="1405"/>
    <cellStyle name="เครื่องหมายจุลภาค 26 3" xfId="1404"/>
    <cellStyle name="เครื่องหมายจุลภาค 27" xfId="710"/>
    <cellStyle name="เครื่องหมายจุลภาค 27 2" xfId="1406"/>
    <cellStyle name="เครื่องหมายจุลภาค 28" xfId="711"/>
    <cellStyle name="เครื่องหมายจุลภาค 28 2" xfId="1407"/>
    <cellStyle name="เครื่องหมายจุลภาค 29" xfId="712"/>
    <cellStyle name="เครื่องหมายจุลภาค 29 2" xfId="1408"/>
    <cellStyle name="เครื่องหมายจุลภาค 3" xfId="713"/>
    <cellStyle name="เครื่องหมายจุลภาค 3 2" xfId="714"/>
    <cellStyle name="เครื่องหมายจุลภาค 3 2 2" xfId="715"/>
    <cellStyle name="เครื่องหมายจุลภาค 3 2 2 2" xfId="716"/>
    <cellStyle name="เครื่องหมายจุลภาค 3 2 3" xfId="1410"/>
    <cellStyle name="เครื่องหมายจุลภาค 3 3" xfId="717"/>
    <cellStyle name="เครื่องหมายจุลภาค 3 3 2" xfId="1411"/>
    <cellStyle name="เครื่องหมายจุลภาค 3 4" xfId="718"/>
    <cellStyle name="เครื่องหมายจุลภาค 3 4 2" xfId="719"/>
    <cellStyle name="เครื่องหมายจุลภาค 3 4 2 2" xfId="720"/>
    <cellStyle name="เครื่องหมายจุลภาค 3 4 2 3" xfId="1413"/>
    <cellStyle name="เครื่องหมายจุลภาค 3 4 3" xfId="721"/>
    <cellStyle name="เครื่องหมายจุลภาค 3 4 3 2" xfId="1414"/>
    <cellStyle name="เครื่องหมายจุลภาค 3 4 4" xfId="1412"/>
    <cellStyle name="เครื่องหมายจุลภาค 3 5" xfId="722"/>
    <cellStyle name="เครื่องหมายจุลภาค 3 6" xfId="1409"/>
    <cellStyle name="เครื่องหมายจุลภาค 30" xfId="723"/>
    <cellStyle name="เครื่องหมายจุลภาค 30 2" xfId="1415"/>
    <cellStyle name="เครื่องหมายจุลภาค 31" xfId="724"/>
    <cellStyle name="เครื่องหมายจุลภาค 31 2" xfId="1416"/>
    <cellStyle name="เครื่องหมายจุลภาค 32" xfId="725"/>
    <cellStyle name="เครื่องหมายจุลภาค 32 2" xfId="1417"/>
    <cellStyle name="เครื่องหมายจุลภาค 33" xfId="726"/>
    <cellStyle name="เครื่องหมายจุลภาค 33 2" xfId="1418"/>
    <cellStyle name="เครื่องหมายจุลภาค 34" xfId="727"/>
    <cellStyle name="เครื่องหมายจุลภาค 4" xfId="728"/>
    <cellStyle name="เครื่องหมายจุลภาค 4 2" xfId="729"/>
    <cellStyle name="เครื่องหมายจุลภาค 4 2 2" xfId="730"/>
    <cellStyle name="เครื่องหมายจุลภาค 4 3" xfId="731"/>
    <cellStyle name="เครื่องหมายจุลภาค 4 3 2" xfId="732"/>
    <cellStyle name="เครื่องหมายจุลภาค 4 4" xfId="733"/>
    <cellStyle name="เครื่องหมายจุลภาค 4 5" xfId="734"/>
    <cellStyle name="เครื่องหมายจุลภาค 4 6" xfId="1419"/>
    <cellStyle name="เครื่องหมายจุลภาค 5" xfId="735"/>
    <cellStyle name="เครื่องหมายจุลภาค 5 2" xfId="736"/>
    <cellStyle name="เครื่องหมายจุลภาค 6" xfId="737"/>
    <cellStyle name="เครื่องหมายจุลภาค 6 2" xfId="738"/>
    <cellStyle name="เครื่องหมายจุลภาค 6 3" xfId="739"/>
    <cellStyle name="เครื่องหมายจุลภาค 6 4" xfId="1420"/>
    <cellStyle name="เครื่องหมายจุลภาค 7" xfId="740"/>
    <cellStyle name="เครื่องหมายจุลภาค 7 2" xfId="741"/>
    <cellStyle name="เครื่องหมายจุลภาค 7 3" xfId="742"/>
    <cellStyle name="เครื่องหมายจุลภาค 7 3 2" xfId="743"/>
    <cellStyle name="เครื่องหมายจุลภาค 7 3 3" xfId="744"/>
    <cellStyle name="เครื่องหมายจุลภาค 7 3 4" xfId="745"/>
    <cellStyle name="เครื่องหมายจุลภาค 7 4" xfId="746"/>
    <cellStyle name="เครื่องหมายจุลภาค 8" xfId="747"/>
    <cellStyle name="เครื่องหมายจุลภาค 8 2" xfId="748"/>
    <cellStyle name="เครื่องหมายจุลภาค 9" xfId="749"/>
    <cellStyle name="เครื่องหมายจุลภาค 9 2" xfId="750"/>
    <cellStyle name="เครื่องหมายสกุลเงิน 2" xfId="751"/>
    <cellStyle name="เครื่องหมายสกุลเงิน 2 2" xfId="1421"/>
    <cellStyle name="เครื่องหมายสกุลเงิน 3" xfId="752"/>
    <cellStyle name="จุลภาค 2" xfId="1423"/>
    <cellStyle name="จุลภาค 3" xfId="1430"/>
    <cellStyle name="จุลภาค 4" xfId="1431"/>
    <cellStyle name="น้บะภฒ_95" xfId="762"/>
    <cellStyle name="ปกติ 10" xfId="763"/>
    <cellStyle name="ปกติ 10 2" xfId="764"/>
    <cellStyle name="ปกติ 10 3" xfId="765"/>
    <cellStyle name="ปกติ 10 3 2" xfId="766"/>
    <cellStyle name="ปกติ 10 3 2 2" xfId="767"/>
    <cellStyle name="ปกติ 10 3 2 2 2" xfId="768"/>
    <cellStyle name="ปกติ 10 3 2 2 3" xfId="769"/>
    <cellStyle name="ปกติ 10 3 2 2 4" xfId="770"/>
    <cellStyle name="ปกติ 10 3 2 3" xfId="771"/>
    <cellStyle name="ปกติ 10 3 2 4" xfId="772"/>
    <cellStyle name="ปกติ 10 3 2 5" xfId="773"/>
    <cellStyle name="ปกติ 10 3 3" xfId="774"/>
    <cellStyle name="ปกติ 10 3 4" xfId="775"/>
    <cellStyle name="ปกติ 10 3 5" xfId="776"/>
    <cellStyle name="ปกติ 10 3 6" xfId="777"/>
    <cellStyle name="ปกติ 10 3 7" xfId="778"/>
    <cellStyle name="ปกติ 10 3 8" xfId="779"/>
    <cellStyle name="ปกติ 10 3 9" xfId="780"/>
    <cellStyle name="ปกติ 10 4" xfId="781"/>
    <cellStyle name="ปกติ 10 4 2" xfId="782"/>
    <cellStyle name="ปกติ 10 4 3" xfId="783"/>
    <cellStyle name="ปกติ 10 4 4" xfId="784"/>
    <cellStyle name="ปกติ 10 4 5" xfId="785"/>
    <cellStyle name="ปกติ 10 5" xfId="786"/>
    <cellStyle name="ปกติ 11" xfId="787"/>
    <cellStyle name="ปกติ 11 2" xfId="788"/>
    <cellStyle name="ปกติ 11 3" xfId="789"/>
    <cellStyle name="ปกติ 11 3 2" xfId="790"/>
    <cellStyle name="ปกติ 11 3 2 2" xfId="791"/>
    <cellStyle name="ปกติ 11 3 2 3" xfId="792"/>
    <cellStyle name="ปกติ 11 3 2 4" xfId="793"/>
    <cellStyle name="ปกติ 11 3 3" xfId="794"/>
    <cellStyle name="ปกติ 11 3 4" xfId="795"/>
    <cellStyle name="ปกติ 11 3 5" xfId="796"/>
    <cellStyle name="ปกติ 11 3 6" xfId="797"/>
    <cellStyle name="ปกติ 11 3 7" xfId="798"/>
    <cellStyle name="ปกติ 11 3 8" xfId="799"/>
    <cellStyle name="ปกติ 12" xfId="800"/>
    <cellStyle name="ปกติ 13" xfId="801"/>
    <cellStyle name="ปกติ 14" xfId="802"/>
    <cellStyle name="ปกติ 14 2" xfId="803"/>
    <cellStyle name="ปกติ 14 2 2" xfId="804"/>
    <cellStyle name="ปกติ 14 2 2 2" xfId="805"/>
    <cellStyle name="ปกติ 14 2 2 3" xfId="806"/>
    <cellStyle name="ปกติ 14 2 2 4" xfId="807"/>
    <cellStyle name="ปกติ 14 2 3" xfId="808"/>
    <cellStyle name="ปกติ 14 2 4" xfId="809"/>
    <cellStyle name="ปกติ 14 2 5" xfId="810"/>
    <cellStyle name="ปกติ 14 2 6" xfId="811"/>
    <cellStyle name="ปกติ 14 2 7" xfId="812"/>
    <cellStyle name="ปกติ 14 2 8" xfId="813"/>
    <cellStyle name="ปกติ 14 4" xfId="814"/>
    <cellStyle name="ปกติ 15" xfId="815"/>
    <cellStyle name="ปกติ 15 2" xfId="816"/>
    <cellStyle name="ปกติ 15 3" xfId="1429"/>
    <cellStyle name="ปกติ 16" xfId="817"/>
    <cellStyle name="ปกติ 17" xfId="818"/>
    <cellStyle name="ปกติ 17 2" xfId="1432"/>
    <cellStyle name="ปกติ 18" xfId="819"/>
    <cellStyle name="ปกติ 18 2" xfId="820"/>
    <cellStyle name="ปกติ 19" xfId="821"/>
    <cellStyle name="ปกติ 2" xfId="822"/>
    <cellStyle name="ปกติ 2 10" xfId="823"/>
    <cellStyle name="ปกติ 2 11" xfId="824"/>
    <cellStyle name="ปกติ 2 12" xfId="825"/>
    <cellStyle name="ปกติ 2 13" xfId="826"/>
    <cellStyle name="ปกติ 2 14" xfId="827"/>
    <cellStyle name="ปกติ 2 15" xfId="828"/>
    <cellStyle name="ปกติ 2 16" xfId="829"/>
    <cellStyle name="ปกติ 2 17" xfId="830"/>
    <cellStyle name="ปกติ 2 18" xfId="831"/>
    <cellStyle name="ปกติ 2 19" xfId="832"/>
    <cellStyle name="ปกติ 2 2" xfId="833"/>
    <cellStyle name="ปกติ 2 2 2" xfId="834"/>
    <cellStyle name="ปกติ 2 2 2 2" xfId="1424"/>
    <cellStyle name="ปกติ 2 2 3" xfId="835"/>
    <cellStyle name="ปกติ 2 2 4" xfId="836"/>
    <cellStyle name="ปกติ 2 20" xfId="837"/>
    <cellStyle name="ปกติ 2 21" xfId="838"/>
    <cellStyle name="ปกติ 2 22" xfId="839"/>
    <cellStyle name="ปกติ 2 23" xfId="840"/>
    <cellStyle name="ปกติ 2 24" xfId="841"/>
    <cellStyle name="ปกติ 2 25" xfId="842"/>
    <cellStyle name="ปกติ 2 26" xfId="843"/>
    <cellStyle name="ปกติ 2 27" xfId="844"/>
    <cellStyle name="ปกติ 2 28" xfId="845"/>
    <cellStyle name="ปกติ 2 29" xfId="846"/>
    <cellStyle name="ปกติ 2 3" xfId="847"/>
    <cellStyle name="ปกติ 2 3 2" xfId="848"/>
    <cellStyle name="ปกติ 2 3 2 2" xfId="849"/>
    <cellStyle name="ปกติ 2 3 2 2 2" xfId="850"/>
    <cellStyle name="ปกติ 2 3 2 3" xfId="851"/>
    <cellStyle name="ปกติ 2 3 2 4" xfId="852"/>
    <cellStyle name="ปกติ 2 3 2 5" xfId="853"/>
    <cellStyle name="ปกติ 2 3 3" xfId="854"/>
    <cellStyle name="ปกติ 2 3 3 2" xfId="855"/>
    <cellStyle name="ปกติ 2 3 4" xfId="856"/>
    <cellStyle name="ปกติ 2 3 5" xfId="857"/>
    <cellStyle name="ปกติ 2 3 6" xfId="858"/>
    <cellStyle name="ปกติ 2 4" xfId="859"/>
    <cellStyle name="ปกติ 2 4 2" xfId="860"/>
    <cellStyle name="ปกติ 2 4 2 2" xfId="861"/>
    <cellStyle name="ปกติ 2 4 2 3" xfId="862"/>
    <cellStyle name="ปกติ 2 4 2 4" xfId="863"/>
    <cellStyle name="ปกติ 2 4 3" xfId="864"/>
    <cellStyle name="ปกติ 2 4 4" xfId="865"/>
    <cellStyle name="ปกติ 2 4 5" xfId="866"/>
    <cellStyle name="ปกติ 2 5" xfId="867"/>
    <cellStyle name="ปกติ 2 5 2" xfId="868"/>
    <cellStyle name="ปกติ 2 5 2 2" xfId="869"/>
    <cellStyle name="ปกติ 2 5 2 3" xfId="870"/>
    <cellStyle name="ปกติ 2 5 2 4" xfId="871"/>
    <cellStyle name="ปกติ 2 5 3" xfId="872"/>
    <cellStyle name="ปกติ 2 5 4" xfId="873"/>
    <cellStyle name="ปกติ 2 5 5" xfId="874"/>
    <cellStyle name="ปกติ 2 6" xfId="875"/>
    <cellStyle name="ปกติ 2 6 2" xfId="876"/>
    <cellStyle name="ปกติ 2 6 2 2" xfId="877"/>
    <cellStyle name="ปกติ 2 6 2 3" xfId="878"/>
    <cellStyle name="ปกติ 2 6 2 4" xfId="879"/>
    <cellStyle name="ปกติ 2 6 3" xfId="880"/>
    <cellStyle name="ปกติ 2 6 4" xfId="881"/>
    <cellStyle name="ปกติ 2 6 5" xfId="882"/>
    <cellStyle name="ปกติ 2 7" xfId="883"/>
    <cellStyle name="ปกติ 2 8" xfId="884"/>
    <cellStyle name="ปกติ 2 9" xfId="885"/>
    <cellStyle name="ปกติ 2_km+QA" xfId="886"/>
    <cellStyle name="ปกติ 20" xfId="887"/>
    <cellStyle name="ปกติ 20 2" xfId="888"/>
    <cellStyle name="ปกติ 21" xfId="889"/>
    <cellStyle name="ปกติ 21 2" xfId="890"/>
    <cellStyle name="ปกติ 22" xfId="891"/>
    <cellStyle name="ปกติ 23" xfId="892"/>
    <cellStyle name="ปกติ 24" xfId="893"/>
    <cellStyle name="ปกติ 25" xfId="894"/>
    <cellStyle name="ปกติ 26" xfId="895"/>
    <cellStyle name="ปกติ 3" xfId="896"/>
    <cellStyle name="ปกติ 3 2" xfId="897"/>
    <cellStyle name="ปกติ 3 3" xfId="898"/>
    <cellStyle name="ปกติ 3 3 2" xfId="1425"/>
    <cellStyle name="ปกติ 3 4" xfId="899"/>
    <cellStyle name="ปกติ 3 5" xfId="900"/>
    <cellStyle name="ปกติ 39" xfId="901"/>
    <cellStyle name="ปกติ 4" xfId="902"/>
    <cellStyle name="ปกติ 4 2" xfId="903"/>
    <cellStyle name="ปกติ 4 2 10" xfId="904"/>
    <cellStyle name="ปกติ 4 2 11" xfId="905"/>
    <cellStyle name="ปกติ 4 2 12" xfId="906"/>
    <cellStyle name="ปกติ 4 2 13" xfId="1426"/>
    <cellStyle name="ปกติ 4 2 2" xfId="907"/>
    <cellStyle name="ปกติ 4 2 2 10" xfId="908"/>
    <cellStyle name="ปกติ 4 2 2 11" xfId="909"/>
    <cellStyle name="ปกติ 4 2 2 2" xfId="910"/>
    <cellStyle name="ปกติ 4 2 2 2 10" xfId="911"/>
    <cellStyle name="ปกติ 4 2 2 2 2" xfId="912"/>
    <cellStyle name="ปกติ 4 2 2 2 2 2" xfId="913"/>
    <cellStyle name="ปกติ 4 2 2 2 2 2 2" xfId="914"/>
    <cellStyle name="ปกติ 4 2 2 2 2 2 2 2" xfId="915"/>
    <cellStyle name="ปกติ 4 2 2 2 2 2 2 3" xfId="916"/>
    <cellStyle name="ปกติ 4 2 2 2 2 2 2 4" xfId="917"/>
    <cellStyle name="ปกติ 4 2 2 2 2 2 3" xfId="918"/>
    <cellStyle name="ปกติ 4 2 2 2 2 2 4" xfId="919"/>
    <cellStyle name="ปกติ 4 2 2 2 2 2 5" xfId="920"/>
    <cellStyle name="ปกติ 4 2 2 2 2 2 6" xfId="921"/>
    <cellStyle name="ปกติ 4 2 2 2 2 2 7" xfId="922"/>
    <cellStyle name="ปกติ 4 2 2 2 2 2 8" xfId="923"/>
    <cellStyle name="ปกติ 4 2 2 2 2 3" xfId="924"/>
    <cellStyle name="ปกติ 4 2 2 2 2 3 2" xfId="925"/>
    <cellStyle name="ปกติ 4 2 2 2 2 3 3" xfId="926"/>
    <cellStyle name="ปกติ 4 2 2 2 2 3 4" xfId="927"/>
    <cellStyle name="ปกติ 4 2 2 2 2 4" xfId="928"/>
    <cellStyle name="ปกติ 4 2 2 2 2 5" xfId="929"/>
    <cellStyle name="ปกติ 4 2 2 2 2 6" xfId="930"/>
    <cellStyle name="ปกติ 4 2 2 2 2 7" xfId="931"/>
    <cellStyle name="ปกติ 4 2 2 2 2 8" xfId="932"/>
    <cellStyle name="ปกติ 4 2 2 2 2 9" xfId="933"/>
    <cellStyle name="ปกติ 4 2 2 2 3" xfId="934"/>
    <cellStyle name="ปกติ 4 2 2 2 3 2" xfId="935"/>
    <cellStyle name="ปกติ 4 2 2 2 3 2 2" xfId="936"/>
    <cellStyle name="ปกติ 4 2 2 2 3 2 3" xfId="937"/>
    <cellStyle name="ปกติ 4 2 2 2 3 2 4" xfId="938"/>
    <cellStyle name="ปกติ 4 2 2 2 3 3" xfId="939"/>
    <cellStyle name="ปกติ 4 2 2 2 3 4" xfId="940"/>
    <cellStyle name="ปกติ 4 2 2 2 3 5" xfId="941"/>
    <cellStyle name="ปกติ 4 2 2 2 3 6" xfId="942"/>
    <cellStyle name="ปกติ 4 2 2 2 3 7" xfId="943"/>
    <cellStyle name="ปกติ 4 2 2 2 3 8" xfId="944"/>
    <cellStyle name="ปกติ 4 2 2 2 4" xfId="945"/>
    <cellStyle name="ปกติ 4 2 2 2 4 2" xfId="946"/>
    <cellStyle name="ปกติ 4 2 2 2 4 3" xfId="947"/>
    <cellStyle name="ปกติ 4 2 2 2 4 4" xfId="948"/>
    <cellStyle name="ปกติ 4 2 2 2 5" xfId="949"/>
    <cellStyle name="ปกติ 4 2 2 2 6" xfId="950"/>
    <cellStyle name="ปกติ 4 2 2 2 7" xfId="951"/>
    <cellStyle name="ปกติ 4 2 2 2 8" xfId="952"/>
    <cellStyle name="ปกติ 4 2 2 2 9" xfId="953"/>
    <cellStyle name="ปกติ 4 2 2 3" xfId="954"/>
    <cellStyle name="ปกติ 4 2 2 3 2" xfId="955"/>
    <cellStyle name="ปกติ 4 2 2 3 2 2" xfId="956"/>
    <cellStyle name="ปกติ 4 2 2 3 2 2 2" xfId="957"/>
    <cellStyle name="ปกติ 4 2 2 3 2 2 3" xfId="958"/>
    <cellStyle name="ปกติ 4 2 2 3 2 2 4" xfId="959"/>
    <cellStyle name="ปกติ 4 2 2 3 2 3" xfId="960"/>
    <cellStyle name="ปกติ 4 2 2 3 2 4" xfId="961"/>
    <cellStyle name="ปกติ 4 2 2 3 2 5" xfId="962"/>
    <cellStyle name="ปกติ 4 2 2 3 2 6" xfId="963"/>
    <cellStyle name="ปกติ 4 2 2 3 2 7" xfId="964"/>
    <cellStyle name="ปกติ 4 2 2 3 2 8" xfId="965"/>
    <cellStyle name="ปกติ 4 2 2 3 3" xfId="966"/>
    <cellStyle name="ปกติ 4 2 2 3 3 2" xfId="967"/>
    <cellStyle name="ปกติ 4 2 2 3 3 3" xfId="968"/>
    <cellStyle name="ปกติ 4 2 2 3 3 4" xfId="969"/>
    <cellStyle name="ปกติ 4 2 2 3 4" xfId="970"/>
    <cellStyle name="ปกติ 4 2 2 3 5" xfId="971"/>
    <cellStyle name="ปกติ 4 2 2 3 6" xfId="972"/>
    <cellStyle name="ปกติ 4 2 2 3 7" xfId="973"/>
    <cellStyle name="ปกติ 4 2 2 3 8" xfId="974"/>
    <cellStyle name="ปกติ 4 2 2 3 9" xfId="975"/>
    <cellStyle name="ปกติ 4 2 2 4" xfId="976"/>
    <cellStyle name="ปกติ 4 2 2 4 2" xfId="977"/>
    <cellStyle name="ปกติ 4 2 2 4 2 2" xfId="978"/>
    <cellStyle name="ปกติ 4 2 2 4 2 3" xfId="979"/>
    <cellStyle name="ปกติ 4 2 2 4 2 4" xfId="980"/>
    <cellStyle name="ปกติ 4 2 2 4 3" xfId="981"/>
    <cellStyle name="ปกติ 4 2 2 4 4" xfId="982"/>
    <cellStyle name="ปกติ 4 2 2 4 5" xfId="983"/>
    <cellStyle name="ปกติ 4 2 2 4 6" xfId="984"/>
    <cellStyle name="ปกติ 4 2 2 4 7" xfId="985"/>
    <cellStyle name="ปกติ 4 2 2 4 8" xfId="986"/>
    <cellStyle name="ปกติ 4 2 2 5" xfId="987"/>
    <cellStyle name="ปกติ 4 2 2 5 2" xfId="988"/>
    <cellStyle name="ปกติ 4 2 2 5 3" xfId="989"/>
    <cellStyle name="ปกติ 4 2 2 5 4" xfId="990"/>
    <cellStyle name="ปกติ 4 2 2 6" xfId="991"/>
    <cellStyle name="ปกติ 4 2 2 7" xfId="992"/>
    <cellStyle name="ปกติ 4 2 2 8" xfId="993"/>
    <cellStyle name="ปกติ 4 2 2 9" xfId="994"/>
    <cellStyle name="ปกติ 4 2 3" xfId="995"/>
    <cellStyle name="ปกติ 4 2 3 10" xfId="996"/>
    <cellStyle name="ปกติ 4 2 3 2" xfId="997"/>
    <cellStyle name="ปกติ 4 2 3 2 2" xfId="998"/>
    <cellStyle name="ปกติ 4 2 3 2 2 2" xfId="999"/>
    <cellStyle name="ปกติ 4 2 3 2 2 2 2" xfId="1000"/>
    <cellStyle name="ปกติ 4 2 3 2 2 2 3" xfId="1001"/>
    <cellStyle name="ปกติ 4 2 3 2 2 2 4" xfId="1002"/>
    <cellStyle name="ปกติ 4 2 3 2 2 3" xfId="1003"/>
    <cellStyle name="ปกติ 4 2 3 2 2 4" xfId="1004"/>
    <cellStyle name="ปกติ 4 2 3 2 2 5" xfId="1005"/>
    <cellStyle name="ปกติ 4 2 3 2 2 6" xfId="1006"/>
    <cellStyle name="ปกติ 4 2 3 2 2 7" xfId="1007"/>
    <cellStyle name="ปกติ 4 2 3 2 2 8" xfId="1008"/>
    <cellStyle name="ปกติ 4 2 3 2 3" xfId="1009"/>
    <cellStyle name="ปกติ 4 2 3 2 3 2" xfId="1010"/>
    <cellStyle name="ปกติ 4 2 3 2 3 3" xfId="1011"/>
    <cellStyle name="ปกติ 4 2 3 2 3 4" xfId="1012"/>
    <cellStyle name="ปกติ 4 2 3 2 4" xfId="1013"/>
    <cellStyle name="ปกติ 4 2 3 2 5" xfId="1014"/>
    <cellStyle name="ปกติ 4 2 3 2 6" xfId="1015"/>
    <cellStyle name="ปกติ 4 2 3 2 7" xfId="1016"/>
    <cellStyle name="ปกติ 4 2 3 2 8" xfId="1017"/>
    <cellStyle name="ปกติ 4 2 3 2 9" xfId="1018"/>
    <cellStyle name="ปกติ 4 2 3 3" xfId="1019"/>
    <cellStyle name="ปกติ 4 2 3 3 2" xfId="1020"/>
    <cellStyle name="ปกติ 4 2 3 3 2 2" xfId="1021"/>
    <cellStyle name="ปกติ 4 2 3 3 2 3" xfId="1022"/>
    <cellStyle name="ปกติ 4 2 3 3 2 4" xfId="1023"/>
    <cellStyle name="ปกติ 4 2 3 3 3" xfId="1024"/>
    <cellStyle name="ปกติ 4 2 3 3 4" xfId="1025"/>
    <cellStyle name="ปกติ 4 2 3 3 5" xfId="1026"/>
    <cellStyle name="ปกติ 4 2 3 3 6" xfId="1027"/>
    <cellStyle name="ปกติ 4 2 3 3 7" xfId="1028"/>
    <cellStyle name="ปกติ 4 2 3 3 8" xfId="1029"/>
    <cellStyle name="ปกติ 4 2 3 4" xfId="1030"/>
    <cellStyle name="ปกติ 4 2 3 4 2" xfId="1031"/>
    <cellStyle name="ปกติ 4 2 3 4 3" xfId="1032"/>
    <cellStyle name="ปกติ 4 2 3 4 4" xfId="1033"/>
    <cellStyle name="ปกติ 4 2 3 5" xfId="1034"/>
    <cellStyle name="ปกติ 4 2 3 6" xfId="1035"/>
    <cellStyle name="ปกติ 4 2 3 7" xfId="1036"/>
    <cellStyle name="ปกติ 4 2 3 8" xfId="1037"/>
    <cellStyle name="ปกติ 4 2 3 9" xfId="1038"/>
    <cellStyle name="ปกติ 4 2 4" xfId="1039"/>
    <cellStyle name="ปกติ 4 2 4 2" xfId="1040"/>
    <cellStyle name="ปกติ 4 2 4 2 2" xfId="1041"/>
    <cellStyle name="ปกติ 4 2 4 2 2 2" xfId="1042"/>
    <cellStyle name="ปกติ 4 2 4 2 2 3" xfId="1043"/>
    <cellStyle name="ปกติ 4 2 4 2 2 4" xfId="1044"/>
    <cellStyle name="ปกติ 4 2 4 2 3" xfId="1045"/>
    <cellStyle name="ปกติ 4 2 4 2 4" xfId="1046"/>
    <cellStyle name="ปกติ 4 2 4 2 5" xfId="1047"/>
    <cellStyle name="ปกติ 4 2 4 2 6" xfId="1048"/>
    <cellStyle name="ปกติ 4 2 4 2 7" xfId="1049"/>
    <cellStyle name="ปกติ 4 2 4 2 8" xfId="1050"/>
    <cellStyle name="ปกติ 4 2 4 3" xfId="1051"/>
    <cellStyle name="ปกติ 4 2 4 3 2" xfId="1052"/>
    <cellStyle name="ปกติ 4 2 4 3 3" xfId="1053"/>
    <cellStyle name="ปกติ 4 2 4 3 4" xfId="1054"/>
    <cellStyle name="ปกติ 4 2 4 4" xfId="1055"/>
    <cellStyle name="ปกติ 4 2 4 5" xfId="1056"/>
    <cellStyle name="ปกติ 4 2 4 6" xfId="1057"/>
    <cellStyle name="ปกติ 4 2 4 7" xfId="1058"/>
    <cellStyle name="ปกติ 4 2 4 8" xfId="1059"/>
    <cellStyle name="ปกติ 4 2 4 9" xfId="1060"/>
    <cellStyle name="ปกติ 4 2 5" xfId="1061"/>
    <cellStyle name="ปกติ 4 2 5 2" xfId="1062"/>
    <cellStyle name="ปกติ 4 2 5 2 2" xfId="1063"/>
    <cellStyle name="ปกติ 4 2 5 2 3" xfId="1064"/>
    <cellStyle name="ปกติ 4 2 5 2 4" xfId="1065"/>
    <cellStyle name="ปกติ 4 2 5 3" xfId="1066"/>
    <cellStyle name="ปกติ 4 2 5 4" xfId="1067"/>
    <cellStyle name="ปกติ 4 2 5 5" xfId="1068"/>
    <cellStyle name="ปกติ 4 2 5 6" xfId="1069"/>
    <cellStyle name="ปกติ 4 2 5 7" xfId="1070"/>
    <cellStyle name="ปกติ 4 2 5 8" xfId="1071"/>
    <cellStyle name="ปกติ 4 2 6" xfId="1072"/>
    <cellStyle name="ปกติ 4 2 6 2" xfId="1073"/>
    <cellStyle name="ปกติ 4 2 6 3" xfId="1074"/>
    <cellStyle name="ปกติ 4 2 6 4" xfId="1075"/>
    <cellStyle name="ปกติ 4 2 7" xfId="1076"/>
    <cellStyle name="ปกติ 4 2 8" xfId="1077"/>
    <cellStyle name="ปกติ 4 2 9" xfId="1078"/>
    <cellStyle name="ปกติ 4 2_km+QA" xfId="1079"/>
    <cellStyle name="ปกติ 4 3" xfId="1080"/>
    <cellStyle name="ปกติ 4 3 2" xfId="1081"/>
    <cellStyle name="ปกติ 4 3 2 2" xfId="1082"/>
    <cellStyle name="ปกติ 4 3 2 3" xfId="1083"/>
    <cellStyle name="ปกติ 4 3 2 4" xfId="1084"/>
    <cellStyle name="ปกติ 4 3 3" xfId="1085"/>
    <cellStyle name="ปกติ 4 3 4" xfId="1086"/>
    <cellStyle name="ปกติ 4 3 5" xfId="1087"/>
    <cellStyle name="ปกติ 4 4" xfId="1088"/>
    <cellStyle name="ปกติ 4 4 2" xfId="1089"/>
    <cellStyle name="ปกติ 4 4 3" xfId="1090"/>
    <cellStyle name="ปกติ 4 4 4" xfId="1091"/>
    <cellStyle name="ปกติ 5" xfId="1092"/>
    <cellStyle name="ปกติ 5 2" xfId="1093"/>
    <cellStyle name="ปกติ 5 2 10" xfId="1094"/>
    <cellStyle name="ปกติ 5 2 11" xfId="1095"/>
    <cellStyle name="ปกติ 5 2 12" xfId="1096"/>
    <cellStyle name="ปกติ 5 2 13" xfId="1427"/>
    <cellStyle name="ปกติ 5 2 2" xfId="1097"/>
    <cellStyle name="ปกติ 5 2 2 10" xfId="1098"/>
    <cellStyle name="ปกติ 5 2 2 11" xfId="1099"/>
    <cellStyle name="ปกติ 5 2 2 2" xfId="1100"/>
    <cellStyle name="ปกติ 5 2 2 2 10" xfId="1101"/>
    <cellStyle name="ปกติ 5 2 2 2 2" xfId="1102"/>
    <cellStyle name="ปกติ 5 2 2 2 2 2" xfId="1103"/>
    <cellStyle name="ปกติ 5 2 2 2 2 2 2" xfId="1104"/>
    <cellStyle name="ปกติ 5 2 2 2 2 2 2 2" xfId="1105"/>
    <cellStyle name="ปกติ 5 2 2 2 2 2 2 3" xfId="1106"/>
    <cellStyle name="ปกติ 5 2 2 2 2 2 2 4" xfId="1107"/>
    <cellStyle name="ปกติ 5 2 2 2 2 2 3" xfId="1108"/>
    <cellStyle name="ปกติ 5 2 2 2 2 2 4" xfId="1109"/>
    <cellStyle name="ปกติ 5 2 2 2 2 2 5" xfId="1110"/>
    <cellStyle name="ปกติ 5 2 2 2 2 2 6" xfId="1111"/>
    <cellStyle name="ปกติ 5 2 2 2 2 2 7" xfId="1112"/>
    <cellStyle name="ปกติ 5 2 2 2 2 2 8" xfId="1113"/>
    <cellStyle name="ปกติ 5 2 2 2 2 3" xfId="1114"/>
    <cellStyle name="ปกติ 5 2 2 2 2 3 2" xfId="1115"/>
    <cellStyle name="ปกติ 5 2 2 2 2 3 3" xfId="1116"/>
    <cellStyle name="ปกติ 5 2 2 2 2 3 4" xfId="1117"/>
    <cellStyle name="ปกติ 5 2 2 2 2 4" xfId="1118"/>
    <cellStyle name="ปกติ 5 2 2 2 2 5" xfId="1119"/>
    <cellStyle name="ปกติ 5 2 2 2 2 6" xfId="1120"/>
    <cellStyle name="ปกติ 5 2 2 2 2 7" xfId="1121"/>
    <cellStyle name="ปกติ 5 2 2 2 2 8" xfId="1122"/>
    <cellStyle name="ปกติ 5 2 2 2 2 9" xfId="1123"/>
    <cellStyle name="ปกติ 5 2 2 2 3" xfId="1124"/>
    <cellStyle name="ปกติ 5 2 2 2 3 2" xfId="1125"/>
    <cellStyle name="ปกติ 5 2 2 2 3 2 2" xfId="1126"/>
    <cellStyle name="ปกติ 5 2 2 2 3 2 3" xfId="1127"/>
    <cellStyle name="ปกติ 5 2 2 2 3 2 4" xfId="1128"/>
    <cellStyle name="ปกติ 5 2 2 2 3 3" xfId="1129"/>
    <cellStyle name="ปกติ 5 2 2 2 3 4" xfId="1130"/>
    <cellStyle name="ปกติ 5 2 2 2 3 5" xfId="1131"/>
    <cellStyle name="ปกติ 5 2 2 2 3 6" xfId="1132"/>
    <cellStyle name="ปกติ 5 2 2 2 3 7" xfId="1133"/>
    <cellStyle name="ปกติ 5 2 2 2 3 8" xfId="1134"/>
    <cellStyle name="ปกติ 5 2 2 2 4" xfId="1135"/>
    <cellStyle name="ปกติ 5 2 2 2 4 2" xfId="1136"/>
    <cellStyle name="ปกติ 5 2 2 2 4 3" xfId="1137"/>
    <cellStyle name="ปกติ 5 2 2 2 4 4" xfId="1138"/>
    <cellStyle name="ปกติ 5 2 2 2 5" xfId="1139"/>
    <cellStyle name="ปกติ 5 2 2 2 6" xfId="1140"/>
    <cellStyle name="ปกติ 5 2 2 2 7" xfId="1141"/>
    <cellStyle name="ปกติ 5 2 2 2 8" xfId="1142"/>
    <cellStyle name="ปกติ 5 2 2 2 9" xfId="1143"/>
    <cellStyle name="ปกติ 5 2 2 3" xfId="1144"/>
    <cellStyle name="ปกติ 5 2 2 3 2" xfId="1145"/>
    <cellStyle name="ปกติ 5 2 2 3 2 2" xfId="1146"/>
    <cellStyle name="ปกติ 5 2 2 3 2 2 2" xfId="1147"/>
    <cellStyle name="ปกติ 5 2 2 3 2 2 3" xfId="1148"/>
    <cellStyle name="ปกติ 5 2 2 3 2 2 4" xfId="1149"/>
    <cellStyle name="ปกติ 5 2 2 3 2 3" xfId="1150"/>
    <cellStyle name="ปกติ 5 2 2 3 2 4" xfId="1151"/>
    <cellStyle name="ปกติ 5 2 2 3 2 5" xfId="1152"/>
    <cellStyle name="ปกติ 5 2 2 3 2 6" xfId="1153"/>
    <cellStyle name="ปกติ 5 2 2 3 2 7" xfId="1154"/>
    <cellStyle name="ปกติ 5 2 2 3 2 8" xfId="1155"/>
    <cellStyle name="ปกติ 5 2 2 3 3" xfId="1156"/>
    <cellStyle name="ปกติ 5 2 2 3 3 2" xfId="1157"/>
    <cellStyle name="ปกติ 5 2 2 3 3 3" xfId="1158"/>
    <cellStyle name="ปกติ 5 2 2 3 3 4" xfId="1159"/>
    <cellStyle name="ปกติ 5 2 2 3 4" xfId="1160"/>
    <cellStyle name="ปกติ 5 2 2 3 5" xfId="1161"/>
    <cellStyle name="ปกติ 5 2 2 3 6" xfId="1162"/>
    <cellStyle name="ปกติ 5 2 2 3 7" xfId="1163"/>
    <cellStyle name="ปกติ 5 2 2 3 8" xfId="1164"/>
    <cellStyle name="ปกติ 5 2 2 3 9" xfId="1165"/>
    <cellStyle name="ปกติ 5 2 2 4" xfId="1166"/>
    <cellStyle name="ปกติ 5 2 2 4 2" xfId="1167"/>
    <cellStyle name="ปกติ 5 2 2 4 2 2" xfId="1168"/>
    <cellStyle name="ปกติ 5 2 2 4 2 3" xfId="1169"/>
    <cellStyle name="ปกติ 5 2 2 4 2 4" xfId="1170"/>
    <cellStyle name="ปกติ 5 2 2 4 3" xfId="1171"/>
    <cellStyle name="ปกติ 5 2 2 4 4" xfId="1172"/>
    <cellStyle name="ปกติ 5 2 2 4 5" xfId="1173"/>
    <cellStyle name="ปกติ 5 2 2 4 6" xfId="1174"/>
    <cellStyle name="ปกติ 5 2 2 4 7" xfId="1175"/>
    <cellStyle name="ปกติ 5 2 2 4 8" xfId="1176"/>
    <cellStyle name="ปกติ 5 2 2 5" xfId="1177"/>
    <cellStyle name="ปกติ 5 2 2 5 2" xfId="1178"/>
    <cellStyle name="ปกติ 5 2 2 5 3" xfId="1179"/>
    <cellStyle name="ปกติ 5 2 2 5 4" xfId="1180"/>
    <cellStyle name="ปกติ 5 2 2 6" xfId="1181"/>
    <cellStyle name="ปกติ 5 2 2 7" xfId="1182"/>
    <cellStyle name="ปกติ 5 2 2 8" xfId="1183"/>
    <cellStyle name="ปกติ 5 2 2 9" xfId="1184"/>
    <cellStyle name="ปกติ 5 2 3" xfId="1185"/>
    <cellStyle name="ปกติ 5 2 3 10" xfId="1186"/>
    <cellStyle name="ปกติ 5 2 3 2" xfId="1187"/>
    <cellStyle name="ปกติ 5 2 3 2 2" xfId="1188"/>
    <cellStyle name="ปกติ 5 2 3 2 2 2" xfId="1189"/>
    <cellStyle name="ปกติ 5 2 3 2 2 2 2" xfId="1190"/>
    <cellStyle name="ปกติ 5 2 3 2 2 2 3" xfId="1191"/>
    <cellStyle name="ปกติ 5 2 3 2 2 2 4" xfId="1192"/>
    <cellStyle name="ปกติ 5 2 3 2 2 3" xfId="1193"/>
    <cellStyle name="ปกติ 5 2 3 2 2 4" xfId="1194"/>
    <cellStyle name="ปกติ 5 2 3 2 2 5" xfId="1195"/>
    <cellStyle name="ปกติ 5 2 3 2 2 6" xfId="1196"/>
    <cellStyle name="ปกติ 5 2 3 2 2 7" xfId="1197"/>
    <cellStyle name="ปกติ 5 2 3 2 2 8" xfId="1198"/>
    <cellStyle name="ปกติ 5 2 3 2 3" xfId="1199"/>
    <cellStyle name="ปกติ 5 2 3 2 3 2" xfId="1200"/>
    <cellStyle name="ปกติ 5 2 3 2 3 3" xfId="1201"/>
    <cellStyle name="ปกติ 5 2 3 2 3 4" xfId="1202"/>
    <cellStyle name="ปกติ 5 2 3 2 4" xfId="1203"/>
    <cellStyle name="ปกติ 5 2 3 2 5" xfId="1204"/>
    <cellStyle name="ปกติ 5 2 3 2 6" xfId="1205"/>
    <cellStyle name="ปกติ 5 2 3 2 7" xfId="1206"/>
    <cellStyle name="ปกติ 5 2 3 2 8" xfId="1207"/>
    <cellStyle name="ปกติ 5 2 3 2 9" xfId="1208"/>
    <cellStyle name="ปกติ 5 2 3 3" xfId="1209"/>
    <cellStyle name="ปกติ 5 2 3 3 2" xfId="1210"/>
    <cellStyle name="ปกติ 5 2 3 3 2 2" xfId="1211"/>
    <cellStyle name="ปกติ 5 2 3 3 2 3" xfId="1212"/>
    <cellStyle name="ปกติ 5 2 3 3 2 4" xfId="1213"/>
    <cellStyle name="ปกติ 5 2 3 3 3" xfId="1214"/>
    <cellStyle name="ปกติ 5 2 3 3 4" xfId="1215"/>
    <cellStyle name="ปกติ 5 2 3 3 5" xfId="1216"/>
    <cellStyle name="ปกติ 5 2 3 3 6" xfId="1217"/>
    <cellStyle name="ปกติ 5 2 3 3 7" xfId="1218"/>
    <cellStyle name="ปกติ 5 2 3 3 8" xfId="1219"/>
    <cellStyle name="ปกติ 5 2 3 4" xfId="1220"/>
    <cellStyle name="ปกติ 5 2 3 4 2" xfId="1221"/>
    <cellStyle name="ปกติ 5 2 3 4 3" xfId="1222"/>
    <cellStyle name="ปกติ 5 2 3 4 4" xfId="1223"/>
    <cellStyle name="ปกติ 5 2 3 5" xfId="1224"/>
    <cellStyle name="ปกติ 5 2 3 6" xfId="1225"/>
    <cellStyle name="ปกติ 5 2 3 7" xfId="1226"/>
    <cellStyle name="ปกติ 5 2 3 8" xfId="1227"/>
    <cellStyle name="ปกติ 5 2 3 9" xfId="1228"/>
    <cellStyle name="ปกติ 5 2 4" xfId="1229"/>
    <cellStyle name="ปกติ 5 2 4 2" xfId="1230"/>
    <cellStyle name="ปกติ 5 2 4 2 2" xfId="1231"/>
    <cellStyle name="ปกติ 5 2 4 2 2 2" xfId="1232"/>
    <cellStyle name="ปกติ 5 2 4 2 2 3" xfId="1233"/>
    <cellStyle name="ปกติ 5 2 4 2 2 4" xfId="1234"/>
    <cellStyle name="ปกติ 5 2 4 2 3" xfId="1235"/>
    <cellStyle name="ปกติ 5 2 4 2 4" xfId="1236"/>
    <cellStyle name="ปกติ 5 2 4 2 5" xfId="1237"/>
    <cellStyle name="ปกติ 5 2 4 2 6" xfId="1238"/>
    <cellStyle name="ปกติ 5 2 4 2 7" xfId="1239"/>
    <cellStyle name="ปกติ 5 2 4 2 8" xfId="1240"/>
    <cellStyle name="ปกติ 5 2 4 3" xfId="1241"/>
    <cellStyle name="ปกติ 5 2 4 3 2" xfId="1242"/>
    <cellStyle name="ปกติ 5 2 4 3 3" xfId="1243"/>
    <cellStyle name="ปกติ 5 2 4 3 4" xfId="1244"/>
    <cellStyle name="ปกติ 5 2 4 4" xfId="1245"/>
    <cellStyle name="ปกติ 5 2 4 5" xfId="1246"/>
    <cellStyle name="ปกติ 5 2 4 6" xfId="1247"/>
    <cellStyle name="ปกติ 5 2 4 7" xfId="1248"/>
    <cellStyle name="ปกติ 5 2 4 8" xfId="1249"/>
    <cellStyle name="ปกติ 5 2 4 9" xfId="1250"/>
    <cellStyle name="ปกติ 5 2 5" xfId="1251"/>
    <cellStyle name="ปกติ 5 2 5 2" xfId="1252"/>
    <cellStyle name="ปกติ 5 2 5 2 2" xfId="1253"/>
    <cellStyle name="ปกติ 5 2 5 2 3" xfId="1254"/>
    <cellStyle name="ปกติ 5 2 5 2 4" xfId="1255"/>
    <cellStyle name="ปกติ 5 2 5 3" xfId="1256"/>
    <cellStyle name="ปกติ 5 2 5 4" xfId="1257"/>
    <cellStyle name="ปกติ 5 2 5 5" xfId="1258"/>
    <cellStyle name="ปกติ 5 2 5 6" xfId="1259"/>
    <cellStyle name="ปกติ 5 2 5 7" xfId="1260"/>
    <cellStyle name="ปกติ 5 2 5 8" xfId="1261"/>
    <cellStyle name="ปกติ 5 2 6" xfId="1262"/>
    <cellStyle name="ปกติ 5 2 6 2" xfId="1263"/>
    <cellStyle name="ปกติ 5 2 6 3" xfId="1264"/>
    <cellStyle name="ปกติ 5 2 6 4" xfId="1265"/>
    <cellStyle name="ปกติ 5 2 7" xfId="1266"/>
    <cellStyle name="ปกติ 5 2 8" xfId="1267"/>
    <cellStyle name="ปกติ 5 2 9" xfId="1268"/>
    <cellStyle name="ปกติ 5 2_km+QA" xfId="1269"/>
    <cellStyle name="ปกติ 6" xfId="1270"/>
    <cellStyle name="ปกติ 6 2" xfId="1271"/>
    <cellStyle name="ปกติ 6 2 10" xfId="1272"/>
    <cellStyle name="ปกติ 6 2 2" xfId="1273"/>
    <cellStyle name="ปกติ 6 2 2 2" xfId="1274"/>
    <cellStyle name="ปกติ 6 2 2 2 2" xfId="1275"/>
    <cellStyle name="ปกติ 6 2 2 2 3" xfId="1276"/>
    <cellStyle name="ปกติ 6 2 2 2 4" xfId="1277"/>
    <cellStyle name="ปกติ 6 2 2 3" xfId="1278"/>
    <cellStyle name="ปกติ 6 2 2 4" xfId="1279"/>
    <cellStyle name="ปกติ 6 2 2 5" xfId="1280"/>
    <cellStyle name="ปกติ 6 2 2 6" xfId="1281"/>
    <cellStyle name="ปกติ 6 2 2 7" xfId="1282"/>
    <cellStyle name="ปกติ 6 2 2 8" xfId="1283"/>
    <cellStyle name="ปกติ 6 2 3" xfId="1284"/>
    <cellStyle name="ปกติ 6 2 3 2" xfId="1285"/>
    <cellStyle name="ปกติ 6 2 3 2 2" xfId="1286"/>
    <cellStyle name="ปกติ 6 2 3 2 3" xfId="1287"/>
    <cellStyle name="ปกติ 6 2 3 2 4" xfId="1288"/>
    <cellStyle name="ปกติ 6 2 3 3" xfId="1289"/>
    <cellStyle name="ปกติ 6 2 3 4" xfId="1290"/>
    <cellStyle name="ปกติ 6 2 3 5" xfId="1291"/>
    <cellStyle name="ปกติ 6 2 3 6" xfId="1292"/>
    <cellStyle name="ปกติ 6 2 3 7" xfId="1293"/>
    <cellStyle name="ปกติ 6 2 3 8" xfId="1294"/>
    <cellStyle name="ปกติ 6 2 4" xfId="1295"/>
    <cellStyle name="ปกติ 6 2 4 2" xfId="1296"/>
    <cellStyle name="ปกติ 6 2 4 3" xfId="1297"/>
    <cellStyle name="ปกติ 6 2 4 4" xfId="1298"/>
    <cellStyle name="ปกติ 6 2 5" xfId="1299"/>
    <cellStyle name="ปกติ 6 2 6" xfId="1300"/>
    <cellStyle name="ปกติ 6 2 7" xfId="1301"/>
    <cellStyle name="ปกติ 6 2 8" xfId="1302"/>
    <cellStyle name="ปกติ 6 2 9" xfId="1303"/>
    <cellStyle name="ปกติ 6 3" xfId="1304"/>
    <cellStyle name="ปกติ 6 4" xfId="1305"/>
    <cellStyle name="ปกติ 6 4 2" xfId="1428"/>
    <cellStyle name="ปกติ 7" xfId="1306"/>
    <cellStyle name="ปกติ 7 2" xfId="1307"/>
    <cellStyle name="ปกติ 7 2 2" xfId="1308"/>
    <cellStyle name="ปกติ 8" xfId="1309"/>
    <cellStyle name="ปกติ 8 2" xfId="1310"/>
    <cellStyle name="ปกติ 8 3" xfId="1311"/>
    <cellStyle name="ปกติ 8 3 2" xfId="1312"/>
    <cellStyle name="ปกติ 9" xfId="1313"/>
    <cellStyle name="ปกติ 9 2" xfId="1314"/>
    <cellStyle name="ปกติ 9 3" xfId="1315"/>
    <cellStyle name="ปกติ 9 3 2" xfId="1316"/>
    <cellStyle name="ปกติ 9 3 2 2" xfId="1317"/>
    <cellStyle name="ปกติ 9 3 2 3" xfId="1318"/>
    <cellStyle name="ปกติ 9 3 2 4" xfId="1319"/>
    <cellStyle name="ปกติ 9 3 3" xfId="1320"/>
    <cellStyle name="ปกติ 9 3 4" xfId="1321"/>
    <cellStyle name="ปกติ 9 3 5" xfId="1322"/>
    <cellStyle name="ปกติ 9 3 6" xfId="1323"/>
    <cellStyle name="ปกติ 9 3 7" xfId="1324"/>
    <cellStyle name="ปกติ 9 3 8" xfId="1325"/>
    <cellStyle name="ปกติ 9 4" xfId="1326"/>
    <cellStyle name="เปอร์เซ็นต์ 2" xfId="753"/>
    <cellStyle name="เปอร์เซ็นต์ 2 2" xfId="754"/>
    <cellStyle name="เปอร์เซ็นต์ 2 2 2" xfId="755"/>
    <cellStyle name="เปอร์เซ็นต์ 2 2 3" xfId="756"/>
    <cellStyle name="เปอร์เซ็นต์ 2 2 4" xfId="757"/>
    <cellStyle name="เปอร์เซ็นต์ 2 3" xfId="758"/>
    <cellStyle name="เปอร์เซ็นต์ 3" xfId="759"/>
    <cellStyle name="เปอร์เซ็นต์ 4" xfId="760"/>
    <cellStyle name="เปอร์เซ็นต์ 4 2" xfId="761"/>
    <cellStyle name="ฤธถ [0]_95" xfId="1327"/>
    <cellStyle name="ฤธถ_95" xfId="1328"/>
    <cellStyle name="ล๋ศญ [0]_95" xfId="1329"/>
    <cellStyle name="ล๋ศญ_95" xfId="1330"/>
    <cellStyle name="ลักษณะ 1" xfId="1331"/>
    <cellStyle name="วฅมุ_4ฟ๙ฝวภ๛" xfId="13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rsonal_02\d\MSOFFICE\EXCEL\PE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1.9.21.52\&#3626;&#3635;&#3609;&#3633;&#3585;&#3624;&#3638;&#3585;&#3625;&#3634;2\&#3588;&#3635;&#3586;&#3629;&#3591;&#3610;&#3649;&#3612;&#3656;&#3609;&#3604;&#3636;&#3609;%2058\&#3586;&#3633;&#3657;&#3609;&#3605;&#3656;&#3635;%2058&#3614;&#3637;&#3656;&#3609;&#3634;\Documents%20and%20Settings\Administrator\My%20Documents\My%20Received%20Files\MJ20\600_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88;&#3635;&#3586;&#3629;&#3591;&#3610;&#3649;&#3612;&#3656;&#3609;&#3604;&#3636;&#3609;%2058/&#3586;&#3633;&#3657;&#3609;&#3605;&#3656;&#3635;%2058&#3614;&#3637;&#3656;&#3609;&#3634;/Documents%20and%20Settings/Administrator/My%20Documents/My%20Received%20Files/MJ20/600_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ข้อมูลข้าราชการครู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ศูนย์สัตวศาสตร์ฯ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ศูนย์สัตวศาสตร์ฯ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U148"/>
  <sheetViews>
    <sheetView tabSelected="1" view="pageBreakPreview" zoomScale="80" zoomScaleNormal="80" zoomScaleSheetLayoutView="80" workbookViewId="0">
      <pane ySplit="5" topLeftCell="A6" activePane="bottomLeft" state="frozen"/>
      <selection activeCell="U15" sqref="U14:U15"/>
      <selection pane="bottomLeft" activeCell="D9" sqref="D9"/>
    </sheetView>
  </sheetViews>
  <sheetFormatPr defaultColWidth="9.140625" defaultRowHeight="21"/>
  <cols>
    <col min="1" max="1" width="8.42578125" style="271" customWidth="1"/>
    <col min="2" max="2" width="42.28515625" style="281" customWidth="1"/>
    <col min="3" max="3" width="38.7109375" style="271" customWidth="1"/>
    <col min="4" max="4" width="38.28515625" style="271" customWidth="1"/>
    <col min="5" max="5" width="18.85546875" style="271" customWidth="1"/>
    <col min="6" max="8" width="17.42578125" style="271" customWidth="1"/>
    <col min="9" max="9" width="19.140625" style="271" customWidth="1"/>
    <col min="10" max="10" width="17.28515625" style="271" customWidth="1"/>
    <col min="11" max="12" width="16.7109375" style="271" customWidth="1"/>
    <col min="13" max="13" width="17.5703125" style="271" customWidth="1"/>
    <col min="14" max="14" width="26.85546875" style="271" customWidth="1"/>
    <col min="15" max="15" width="8.85546875" style="271" customWidth="1"/>
    <col min="16" max="16384" width="9.140625" style="271"/>
  </cols>
  <sheetData>
    <row r="2" spans="1:15" ht="26.25">
      <c r="A2" s="382" t="s">
        <v>1073</v>
      </c>
      <c r="B2" s="382"/>
      <c r="C2" s="382"/>
      <c r="D2" s="382"/>
      <c r="E2" s="382"/>
      <c r="F2" s="382"/>
      <c r="G2" s="382"/>
      <c r="H2" s="382"/>
      <c r="I2" s="382"/>
    </row>
    <row r="4" spans="1:15" ht="21" customHeight="1">
      <c r="A4" s="383" t="s">
        <v>498</v>
      </c>
      <c r="B4" s="383" t="s">
        <v>953</v>
      </c>
      <c r="C4" s="383" t="s">
        <v>963</v>
      </c>
      <c r="D4" s="383" t="s">
        <v>913</v>
      </c>
      <c r="E4" s="386" t="s">
        <v>500</v>
      </c>
      <c r="F4" s="388" t="s">
        <v>501</v>
      </c>
      <c r="G4" s="389"/>
      <c r="H4" s="389"/>
      <c r="I4" s="390"/>
      <c r="J4" s="394" t="s">
        <v>960</v>
      </c>
      <c r="K4" s="395"/>
      <c r="L4" s="395"/>
      <c r="M4" s="395"/>
      <c r="N4" s="396" t="s">
        <v>961</v>
      </c>
      <c r="O4" s="397"/>
    </row>
    <row r="5" spans="1:15">
      <c r="A5" s="384"/>
      <c r="B5" s="384"/>
      <c r="C5" s="385"/>
      <c r="D5" s="384"/>
      <c r="E5" s="387"/>
      <c r="F5" s="284" t="s">
        <v>504</v>
      </c>
      <c r="G5" s="284" t="s">
        <v>505</v>
      </c>
      <c r="H5" s="284" t="s">
        <v>1261</v>
      </c>
      <c r="I5" s="284" t="s">
        <v>5</v>
      </c>
      <c r="J5" s="285" t="s">
        <v>504</v>
      </c>
      <c r="K5" s="285" t="s">
        <v>505</v>
      </c>
      <c r="L5" s="285" t="s">
        <v>1261</v>
      </c>
      <c r="M5" s="285" t="s">
        <v>5</v>
      </c>
      <c r="N5" s="398"/>
      <c r="O5" s="399"/>
    </row>
    <row r="6" spans="1:15" s="335" customFormat="1">
      <c r="A6" s="330" t="s">
        <v>238</v>
      </c>
      <c r="B6" s="331"/>
      <c r="C6" s="332"/>
      <c r="D6" s="331"/>
      <c r="E6" s="333"/>
      <c r="F6" s="352">
        <v>451850500</v>
      </c>
      <c r="G6" s="352">
        <v>62670500</v>
      </c>
      <c r="H6" s="352">
        <v>18468400</v>
      </c>
      <c r="I6" s="352">
        <v>532989400</v>
      </c>
      <c r="J6" s="352">
        <v>225925250</v>
      </c>
      <c r="K6" s="352">
        <v>31335250</v>
      </c>
      <c r="L6" s="352">
        <v>9234200</v>
      </c>
      <c r="M6" s="352">
        <v>266494700</v>
      </c>
      <c r="N6" s="339"/>
      <c r="O6" s="338"/>
    </row>
    <row r="7" spans="1:15" s="293" customFormat="1" ht="63">
      <c r="A7" s="360" t="s">
        <v>506</v>
      </c>
      <c r="B7" s="289" t="s">
        <v>507</v>
      </c>
      <c r="C7" s="289" t="s">
        <v>508</v>
      </c>
      <c r="D7" s="290" t="s">
        <v>509</v>
      </c>
      <c r="E7" s="320" t="s">
        <v>985</v>
      </c>
      <c r="F7" s="353">
        <v>451850500</v>
      </c>
      <c r="G7" s="353">
        <v>62670500</v>
      </c>
      <c r="H7" s="353">
        <v>18468400</v>
      </c>
      <c r="I7" s="353">
        <v>532989400</v>
      </c>
      <c r="J7" s="353">
        <v>225925250</v>
      </c>
      <c r="K7" s="353">
        <v>31335250</v>
      </c>
      <c r="L7" s="353">
        <v>9234200</v>
      </c>
      <c r="M7" s="353">
        <v>266494700</v>
      </c>
      <c r="N7" s="342" t="s">
        <v>954</v>
      </c>
      <c r="O7" s="344">
        <v>0.5</v>
      </c>
    </row>
    <row r="8" spans="1:15" s="335" customFormat="1">
      <c r="A8" s="330" t="s">
        <v>915</v>
      </c>
      <c r="B8" s="331"/>
      <c r="C8" s="332"/>
      <c r="D8" s="331"/>
      <c r="E8" s="333"/>
      <c r="F8" s="352">
        <v>120680300</v>
      </c>
      <c r="G8" s="352">
        <v>101193300</v>
      </c>
      <c r="H8" s="352">
        <v>10391100</v>
      </c>
      <c r="I8" s="352">
        <v>232264700</v>
      </c>
      <c r="J8" s="352">
        <v>76552551.920000017</v>
      </c>
      <c r="K8" s="352">
        <v>42556767.719999999</v>
      </c>
      <c r="L8" s="352">
        <v>1600800.1400000001</v>
      </c>
      <c r="M8" s="352">
        <v>120710119.77999999</v>
      </c>
      <c r="N8" s="339"/>
      <c r="O8" s="345"/>
    </row>
    <row r="9" spans="1:15" s="293" customFormat="1" ht="231">
      <c r="A9" s="361" t="s">
        <v>511</v>
      </c>
      <c r="B9" s="289" t="s">
        <v>512</v>
      </c>
      <c r="C9" s="289" t="s">
        <v>513</v>
      </c>
      <c r="D9" s="290" t="s">
        <v>514</v>
      </c>
      <c r="E9" s="320" t="s">
        <v>985</v>
      </c>
      <c r="F9" s="353">
        <v>89709100</v>
      </c>
      <c r="G9" s="353">
        <v>8913100</v>
      </c>
      <c r="H9" s="353">
        <v>6321600</v>
      </c>
      <c r="I9" s="353">
        <v>104943800</v>
      </c>
      <c r="J9" s="353">
        <v>60633448.200000003</v>
      </c>
      <c r="K9" s="353">
        <v>4115204.31</v>
      </c>
      <c r="L9" s="353">
        <v>555190.75</v>
      </c>
      <c r="M9" s="353">
        <v>65303843.260000005</v>
      </c>
      <c r="N9" s="341" t="s">
        <v>954</v>
      </c>
      <c r="O9" s="344">
        <v>0.62227442936123911</v>
      </c>
    </row>
    <row r="10" spans="1:15" s="293" customFormat="1" ht="189">
      <c r="A10" s="361" t="s">
        <v>515</v>
      </c>
      <c r="B10" s="289" t="s">
        <v>516</v>
      </c>
      <c r="C10" s="289" t="s">
        <v>517</v>
      </c>
      <c r="D10" s="290" t="s">
        <v>518</v>
      </c>
      <c r="E10" s="320" t="s">
        <v>985</v>
      </c>
      <c r="F10" s="353">
        <v>0</v>
      </c>
      <c r="G10" s="353">
        <v>12730200</v>
      </c>
      <c r="H10" s="353">
        <v>0</v>
      </c>
      <c r="I10" s="353">
        <v>12730200</v>
      </c>
      <c r="J10" s="353">
        <v>0</v>
      </c>
      <c r="K10" s="353">
        <v>4866386</v>
      </c>
      <c r="L10" s="353">
        <v>0</v>
      </c>
      <c r="M10" s="353">
        <v>4866386</v>
      </c>
      <c r="N10" s="341" t="s">
        <v>954</v>
      </c>
      <c r="O10" s="344">
        <v>0.38227097767513474</v>
      </c>
    </row>
    <row r="11" spans="1:15" s="293" customFormat="1" ht="189">
      <c r="A11" s="361" t="s">
        <v>519</v>
      </c>
      <c r="B11" s="289" t="s">
        <v>520</v>
      </c>
      <c r="C11" s="289" t="s">
        <v>521</v>
      </c>
      <c r="D11" s="290" t="s">
        <v>522</v>
      </c>
      <c r="E11" s="320" t="s">
        <v>985</v>
      </c>
      <c r="F11" s="353">
        <v>46000</v>
      </c>
      <c r="G11" s="353">
        <v>843900</v>
      </c>
      <c r="H11" s="353">
        <v>0</v>
      </c>
      <c r="I11" s="353">
        <v>889900</v>
      </c>
      <c r="J11" s="353">
        <v>3000</v>
      </c>
      <c r="K11" s="353">
        <v>305100</v>
      </c>
      <c r="L11" s="353">
        <v>0</v>
      </c>
      <c r="M11" s="353">
        <v>308100</v>
      </c>
      <c r="N11" s="341" t="s">
        <v>954</v>
      </c>
      <c r="O11" s="344">
        <v>0.34621867625575908</v>
      </c>
    </row>
    <row r="12" spans="1:15" s="293" customFormat="1" ht="147">
      <c r="A12" s="361" t="s">
        <v>523</v>
      </c>
      <c r="B12" s="289" t="s">
        <v>524</v>
      </c>
      <c r="C12" s="289" t="s">
        <v>525</v>
      </c>
      <c r="D12" s="290" t="s">
        <v>526</v>
      </c>
      <c r="E12" s="320" t="s">
        <v>985</v>
      </c>
      <c r="F12" s="353">
        <v>1219400</v>
      </c>
      <c r="G12" s="353">
        <v>561800</v>
      </c>
      <c r="H12" s="353">
        <v>52500</v>
      </c>
      <c r="I12" s="353">
        <v>1833700</v>
      </c>
      <c r="J12" s="353">
        <v>611307</v>
      </c>
      <c r="K12" s="353">
        <v>359274.88</v>
      </c>
      <c r="L12" s="353">
        <v>35000</v>
      </c>
      <c r="M12" s="353">
        <v>1005581.88</v>
      </c>
      <c r="N12" s="341" t="s">
        <v>954</v>
      </c>
      <c r="O12" s="344">
        <v>0.54838952936685392</v>
      </c>
    </row>
    <row r="13" spans="1:15" s="293" customFormat="1" ht="189">
      <c r="A13" s="361" t="s">
        <v>527</v>
      </c>
      <c r="B13" s="289" t="s">
        <v>528</v>
      </c>
      <c r="C13" s="289" t="s">
        <v>529</v>
      </c>
      <c r="D13" s="290" t="s">
        <v>1003</v>
      </c>
      <c r="E13" s="320" t="s">
        <v>985</v>
      </c>
      <c r="F13" s="353">
        <v>281800</v>
      </c>
      <c r="G13" s="353">
        <v>260700</v>
      </c>
      <c r="H13" s="353">
        <v>0</v>
      </c>
      <c r="I13" s="353">
        <v>542500</v>
      </c>
      <c r="J13" s="353">
        <v>206445</v>
      </c>
      <c r="K13" s="353">
        <v>100000</v>
      </c>
      <c r="L13" s="353">
        <v>0</v>
      </c>
      <c r="M13" s="353">
        <v>306445</v>
      </c>
      <c r="N13" s="341" t="s">
        <v>954</v>
      </c>
      <c r="O13" s="344">
        <v>0.56487557603686633</v>
      </c>
    </row>
    <row r="14" spans="1:15" s="293" customFormat="1" ht="84">
      <c r="A14" s="361" t="s">
        <v>531</v>
      </c>
      <c r="B14" s="289" t="s">
        <v>532</v>
      </c>
      <c r="C14" s="289" t="s">
        <v>533</v>
      </c>
      <c r="D14" s="290" t="s">
        <v>534</v>
      </c>
      <c r="E14" s="320" t="s">
        <v>985</v>
      </c>
      <c r="F14" s="353">
        <v>159900</v>
      </c>
      <c r="G14" s="353">
        <v>2050000</v>
      </c>
      <c r="H14" s="353">
        <v>212000</v>
      </c>
      <c r="I14" s="353">
        <v>2421900</v>
      </c>
      <c r="J14" s="353">
        <v>135415</v>
      </c>
      <c r="K14" s="353">
        <v>203364</v>
      </c>
      <c r="L14" s="353">
        <v>182494.57</v>
      </c>
      <c r="M14" s="353">
        <v>521273.57</v>
      </c>
      <c r="N14" s="341" t="s">
        <v>954</v>
      </c>
      <c r="O14" s="344">
        <v>0.21523331681737479</v>
      </c>
    </row>
    <row r="15" spans="1:15" s="293" customFormat="1" ht="105">
      <c r="A15" s="361" t="s">
        <v>535</v>
      </c>
      <c r="B15" s="289" t="s">
        <v>536</v>
      </c>
      <c r="C15" s="289" t="s">
        <v>1004</v>
      </c>
      <c r="D15" s="290" t="s">
        <v>1005</v>
      </c>
      <c r="E15" s="320" t="s">
        <v>985</v>
      </c>
      <c r="F15" s="353">
        <v>1816400</v>
      </c>
      <c r="G15" s="353">
        <v>1627200</v>
      </c>
      <c r="H15" s="353">
        <v>55000</v>
      </c>
      <c r="I15" s="353">
        <v>3498600</v>
      </c>
      <c r="J15" s="353">
        <v>1372965</v>
      </c>
      <c r="K15" s="353">
        <v>950570</v>
      </c>
      <c r="L15" s="353">
        <v>21960</v>
      </c>
      <c r="M15" s="353">
        <v>2345495</v>
      </c>
      <c r="N15" s="341" t="s">
        <v>954</v>
      </c>
      <c r="O15" s="344">
        <v>0.67040959240839193</v>
      </c>
    </row>
    <row r="16" spans="1:15" s="293" customFormat="1" ht="392.25" customHeight="1">
      <c r="A16" s="400" t="s">
        <v>539</v>
      </c>
      <c r="B16" s="376" t="s">
        <v>548</v>
      </c>
      <c r="C16" s="365" t="s">
        <v>1297</v>
      </c>
      <c r="D16" s="376" t="s">
        <v>989</v>
      </c>
      <c r="E16" s="380" t="s">
        <v>985</v>
      </c>
      <c r="F16" s="372">
        <v>75000</v>
      </c>
      <c r="G16" s="372">
        <v>92500</v>
      </c>
      <c r="H16" s="372">
        <v>0</v>
      </c>
      <c r="I16" s="372">
        <v>167500</v>
      </c>
      <c r="J16" s="372">
        <v>72880</v>
      </c>
      <c r="K16" s="372">
        <v>46920</v>
      </c>
      <c r="L16" s="372">
        <v>0</v>
      </c>
      <c r="M16" s="372">
        <v>119800</v>
      </c>
      <c r="N16" s="368" t="s">
        <v>954</v>
      </c>
      <c r="O16" s="370">
        <v>0.71522388059701492</v>
      </c>
    </row>
    <row r="17" spans="1:15" s="293" customFormat="1" ht="185.25" customHeight="1">
      <c r="A17" s="401"/>
      <c r="B17" s="377"/>
      <c r="C17" s="367" t="s">
        <v>1296</v>
      </c>
      <c r="D17" s="377"/>
      <c r="E17" s="381"/>
      <c r="F17" s="373"/>
      <c r="G17" s="373"/>
      <c r="H17" s="373"/>
      <c r="I17" s="373"/>
      <c r="J17" s="373"/>
      <c r="K17" s="373"/>
      <c r="L17" s="373"/>
      <c r="M17" s="373"/>
      <c r="N17" s="369"/>
      <c r="O17" s="371"/>
    </row>
    <row r="18" spans="1:15" s="293" customFormat="1" ht="63">
      <c r="A18" s="361" t="s">
        <v>543</v>
      </c>
      <c r="B18" s="289" t="s">
        <v>544</v>
      </c>
      <c r="C18" s="290" t="s">
        <v>986</v>
      </c>
      <c r="D18" s="290" t="s">
        <v>987</v>
      </c>
      <c r="E18" s="320" t="s">
        <v>1036</v>
      </c>
      <c r="F18" s="353">
        <v>12000</v>
      </c>
      <c r="G18" s="353">
        <v>58200</v>
      </c>
      <c r="H18" s="353">
        <v>0</v>
      </c>
      <c r="I18" s="353">
        <v>70200</v>
      </c>
      <c r="J18" s="353">
        <v>6000</v>
      </c>
      <c r="K18" s="353">
        <v>55127</v>
      </c>
      <c r="L18" s="353">
        <v>0</v>
      </c>
      <c r="M18" s="353">
        <v>61127</v>
      </c>
      <c r="N18" s="341" t="s">
        <v>954</v>
      </c>
      <c r="O18" s="344">
        <v>0.87075498575498578</v>
      </c>
    </row>
    <row r="19" spans="1:15" s="293" customFormat="1" ht="238.5" customHeight="1">
      <c r="A19" s="361" t="s">
        <v>547</v>
      </c>
      <c r="B19" s="289" t="s">
        <v>993</v>
      </c>
      <c r="C19" s="290" t="s">
        <v>994</v>
      </c>
      <c r="D19" s="290" t="s">
        <v>995</v>
      </c>
      <c r="E19" s="320" t="s">
        <v>985</v>
      </c>
      <c r="F19" s="353">
        <v>0</v>
      </c>
      <c r="G19" s="353">
        <v>14000</v>
      </c>
      <c r="H19" s="353">
        <v>0</v>
      </c>
      <c r="I19" s="353">
        <v>14000</v>
      </c>
      <c r="J19" s="353">
        <v>0</v>
      </c>
      <c r="K19" s="353">
        <v>3927</v>
      </c>
      <c r="L19" s="353">
        <v>0</v>
      </c>
      <c r="M19" s="353">
        <v>3927</v>
      </c>
      <c r="N19" s="341" t="s">
        <v>954</v>
      </c>
      <c r="O19" s="344">
        <v>0.28050000000000003</v>
      </c>
    </row>
    <row r="20" spans="1:15" s="293" customFormat="1" ht="76.5" customHeight="1">
      <c r="A20" s="361" t="s">
        <v>102</v>
      </c>
      <c r="B20" s="289" t="s">
        <v>555</v>
      </c>
      <c r="C20" s="290" t="s">
        <v>990</v>
      </c>
      <c r="D20" s="290" t="s">
        <v>991</v>
      </c>
      <c r="E20" s="320" t="s">
        <v>992</v>
      </c>
      <c r="F20" s="353">
        <v>0</v>
      </c>
      <c r="G20" s="353">
        <v>71300</v>
      </c>
      <c r="H20" s="353">
        <v>0</v>
      </c>
      <c r="I20" s="353">
        <v>71300</v>
      </c>
      <c r="J20" s="353">
        <v>0</v>
      </c>
      <c r="K20" s="353">
        <v>53400</v>
      </c>
      <c r="L20" s="353">
        <v>0</v>
      </c>
      <c r="M20" s="353">
        <v>53400</v>
      </c>
      <c r="N20" s="341" t="s">
        <v>954</v>
      </c>
      <c r="O20" s="344">
        <v>0.74894810659186539</v>
      </c>
    </row>
    <row r="21" spans="1:15" s="293" customFormat="1" ht="90.75" customHeight="1">
      <c r="A21" s="361" t="s">
        <v>554</v>
      </c>
      <c r="B21" s="289" t="s">
        <v>1006</v>
      </c>
      <c r="C21" s="290" t="s">
        <v>1007</v>
      </c>
      <c r="D21" s="290" t="s">
        <v>1008</v>
      </c>
      <c r="E21" s="320" t="s">
        <v>1009</v>
      </c>
      <c r="F21" s="353">
        <v>0</v>
      </c>
      <c r="G21" s="353">
        <v>98000</v>
      </c>
      <c r="H21" s="353">
        <v>0</v>
      </c>
      <c r="I21" s="353">
        <v>98000</v>
      </c>
      <c r="J21" s="353">
        <v>0</v>
      </c>
      <c r="K21" s="353">
        <v>98000</v>
      </c>
      <c r="L21" s="353">
        <v>0</v>
      </c>
      <c r="M21" s="353">
        <v>98000</v>
      </c>
      <c r="N21" s="341" t="s">
        <v>955</v>
      </c>
      <c r="O21" s="344">
        <v>1</v>
      </c>
    </row>
    <row r="22" spans="1:15" s="293" customFormat="1" ht="75.75" customHeight="1">
      <c r="A22" s="361" t="s">
        <v>558</v>
      </c>
      <c r="B22" s="289" t="s">
        <v>996</v>
      </c>
      <c r="C22" s="290" t="s">
        <v>997</v>
      </c>
      <c r="D22" s="290" t="s">
        <v>998</v>
      </c>
      <c r="E22" s="320" t="s">
        <v>988</v>
      </c>
      <c r="F22" s="353">
        <v>100000</v>
      </c>
      <c r="G22" s="353">
        <v>0</v>
      </c>
      <c r="H22" s="353">
        <v>0</v>
      </c>
      <c r="I22" s="353">
        <v>100000</v>
      </c>
      <c r="J22" s="353">
        <v>62670</v>
      </c>
      <c r="K22" s="353">
        <v>0</v>
      </c>
      <c r="L22" s="353">
        <v>0</v>
      </c>
      <c r="M22" s="353">
        <v>62670</v>
      </c>
      <c r="N22" s="341" t="s">
        <v>955</v>
      </c>
      <c r="O22" s="344">
        <v>0.62670000000000003</v>
      </c>
    </row>
    <row r="23" spans="1:15" s="293" customFormat="1" ht="231">
      <c r="A23" s="361" t="s">
        <v>562</v>
      </c>
      <c r="B23" s="289" t="s">
        <v>964</v>
      </c>
      <c r="C23" s="289" t="s">
        <v>999</v>
      </c>
      <c r="D23" s="290" t="s">
        <v>1000</v>
      </c>
      <c r="E23" s="320" t="s">
        <v>985</v>
      </c>
      <c r="F23" s="353">
        <v>1638400</v>
      </c>
      <c r="G23" s="353">
        <v>0</v>
      </c>
      <c r="H23" s="353">
        <v>0</v>
      </c>
      <c r="I23" s="353">
        <v>1638400</v>
      </c>
      <c r="J23" s="353">
        <v>469330</v>
      </c>
      <c r="K23" s="353">
        <v>0</v>
      </c>
      <c r="L23" s="353">
        <v>0</v>
      </c>
      <c r="M23" s="353">
        <v>469330</v>
      </c>
      <c r="N23" s="341" t="s">
        <v>954</v>
      </c>
      <c r="O23" s="344">
        <v>0.28645629882812501</v>
      </c>
    </row>
    <row r="24" spans="1:15" s="293" customFormat="1" ht="231">
      <c r="A24" s="361" t="s">
        <v>566</v>
      </c>
      <c r="B24" s="289" t="s">
        <v>965</v>
      </c>
      <c r="C24" s="289" t="s">
        <v>999</v>
      </c>
      <c r="D24" s="290" t="s">
        <v>1000</v>
      </c>
      <c r="E24" s="320" t="s">
        <v>985</v>
      </c>
      <c r="F24" s="353">
        <v>556600</v>
      </c>
      <c r="G24" s="353">
        <v>0</v>
      </c>
      <c r="H24" s="353">
        <v>375100</v>
      </c>
      <c r="I24" s="353">
        <v>931700</v>
      </c>
      <c r="J24" s="353">
        <v>192753</v>
      </c>
      <c r="K24" s="353">
        <v>0</v>
      </c>
      <c r="L24" s="353">
        <v>216025.5</v>
      </c>
      <c r="M24" s="353">
        <v>408778.5</v>
      </c>
      <c r="N24" s="341" t="s">
        <v>954</v>
      </c>
      <c r="O24" s="344">
        <v>0.43874476762906517</v>
      </c>
    </row>
    <row r="25" spans="1:15" s="293" customFormat="1" ht="189">
      <c r="A25" s="361" t="s">
        <v>570</v>
      </c>
      <c r="B25" s="289" t="s">
        <v>563</v>
      </c>
      <c r="C25" s="290" t="s">
        <v>1010</v>
      </c>
      <c r="D25" s="290" t="s">
        <v>1011</v>
      </c>
      <c r="E25" s="320" t="s">
        <v>985</v>
      </c>
      <c r="F25" s="353">
        <v>0</v>
      </c>
      <c r="G25" s="353">
        <v>91400</v>
      </c>
      <c r="H25" s="353">
        <v>0</v>
      </c>
      <c r="I25" s="353">
        <v>91400</v>
      </c>
      <c r="J25" s="353">
        <v>0</v>
      </c>
      <c r="K25" s="353">
        <v>44780</v>
      </c>
      <c r="L25" s="353">
        <v>0</v>
      </c>
      <c r="M25" s="353">
        <v>44780</v>
      </c>
      <c r="N25" s="341" t="s">
        <v>954</v>
      </c>
      <c r="O25" s="344">
        <v>0.48993435448577682</v>
      </c>
    </row>
    <row r="26" spans="1:15" s="293" customFormat="1" ht="126">
      <c r="A26" s="361" t="s">
        <v>574</v>
      </c>
      <c r="B26" s="289" t="s">
        <v>966</v>
      </c>
      <c r="C26" s="290" t="s">
        <v>1001</v>
      </c>
      <c r="D26" s="290" t="s">
        <v>1002</v>
      </c>
      <c r="E26" s="320" t="s">
        <v>985</v>
      </c>
      <c r="F26" s="353">
        <v>0</v>
      </c>
      <c r="G26" s="353">
        <v>3241600</v>
      </c>
      <c r="H26" s="353">
        <v>0</v>
      </c>
      <c r="I26" s="353">
        <v>3241600</v>
      </c>
      <c r="J26" s="355">
        <v>0</v>
      </c>
      <c r="K26" s="359">
        <v>1395200</v>
      </c>
      <c r="L26" s="359">
        <v>0</v>
      </c>
      <c r="M26" s="353">
        <v>1395200</v>
      </c>
      <c r="N26" s="341" t="s">
        <v>954</v>
      </c>
      <c r="O26" s="344">
        <v>0.43040473840078974</v>
      </c>
    </row>
    <row r="27" spans="1:15" s="293" customFormat="1" ht="105">
      <c r="A27" s="361" t="s">
        <v>579</v>
      </c>
      <c r="B27" s="289" t="s">
        <v>540</v>
      </c>
      <c r="C27" s="289" t="s">
        <v>541</v>
      </c>
      <c r="D27" s="290" t="s">
        <v>542</v>
      </c>
      <c r="E27" s="320" t="s">
        <v>985</v>
      </c>
      <c r="F27" s="353">
        <v>7927200</v>
      </c>
      <c r="G27" s="353">
        <v>10922900</v>
      </c>
      <c r="H27" s="353">
        <v>3374900</v>
      </c>
      <c r="I27" s="353">
        <v>22225000</v>
      </c>
      <c r="J27" s="353">
        <v>3497168.18</v>
      </c>
      <c r="K27" s="353">
        <v>5896848.1200000001</v>
      </c>
      <c r="L27" s="353">
        <v>590129.32000000007</v>
      </c>
      <c r="M27" s="353">
        <v>9984145.620000001</v>
      </c>
      <c r="N27" s="341" t="s">
        <v>954</v>
      </c>
      <c r="O27" s="344">
        <v>0.44923039910011253</v>
      </c>
    </row>
    <row r="28" spans="1:15" s="293" customFormat="1" ht="84">
      <c r="A28" s="361" t="s">
        <v>584</v>
      </c>
      <c r="B28" s="289" t="s">
        <v>567</v>
      </c>
      <c r="C28" s="290" t="s">
        <v>568</v>
      </c>
      <c r="D28" s="290" t="s">
        <v>569</v>
      </c>
      <c r="E28" s="320" t="s">
        <v>985</v>
      </c>
      <c r="F28" s="353">
        <v>17138500</v>
      </c>
      <c r="G28" s="353">
        <v>54018670.589999996</v>
      </c>
      <c r="H28" s="353">
        <v>0</v>
      </c>
      <c r="I28" s="353">
        <v>71157170.590000004</v>
      </c>
      <c r="J28" s="353">
        <v>9289170.5399999991</v>
      </c>
      <c r="K28" s="353">
        <v>20661063.999999996</v>
      </c>
      <c r="L28" s="353">
        <v>0</v>
      </c>
      <c r="M28" s="353">
        <v>29950234.539999995</v>
      </c>
      <c r="N28" s="341" t="s">
        <v>954</v>
      </c>
      <c r="O28" s="344">
        <v>0.42090254982972891</v>
      </c>
    </row>
    <row r="29" spans="1:15" s="298" customFormat="1" ht="147">
      <c r="A29" s="361" t="s">
        <v>588</v>
      </c>
      <c r="B29" s="289" t="s">
        <v>571</v>
      </c>
      <c r="C29" s="290" t="s">
        <v>1012</v>
      </c>
      <c r="D29" s="290" t="s">
        <v>1013</v>
      </c>
      <c r="E29" s="320" t="s">
        <v>985</v>
      </c>
      <c r="F29" s="353">
        <v>0</v>
      </c>
      <c r="G29" s="354">
        <v>5597829.4100000001</v>
      </c>
      <c r="H29" s="354">
        <v>0</v>
      </c>
      <c r="I29" s="353">
        <v>5597829.4100000001</v>
      </c>
      <c r="J29" s="353">
        <v>0</v>
      </c>
      <c r="K29" s="353">
        <v>3401602.41</v>
      </c>
      <c r="L29" s="353">
        <v>0</v>
      </c>
      <c r="M29" s="353">
        <v>3401602.41</v>
      </c>
      <c r="N29" s="341" t="s">
        <v>954</v>
      </c>
      <c r="O29" s="344">
        <v>0.60766453581514202</v>
      </c>
    </row>
    <row r="30" spans="1:15" s="335" customFormat="1">
      <c r="A30" s="330" t="s">
        <v>60</v>
      </c>
      <c r="B30" s="331"/>
      <c r="C30" s="332"/>
      <c r="D30" s="331"/>
      <c r="E30" s="333"/>
      <c r="F30" s="352">
        <v>23006700</v>
      </c>
      <c r="G30" s="352">
        <v>6395400</v>
      </c>
      <c r="H30" s="352">
        <v>1939600</v>
      </c>
      <c r="I30" s="352">
        <v>31341700</v>
      </c>
      <c r="J30" s="352">
        <v>13108430.18</v>
      </c>
      <c r="K30" s="352">
        <v>2885453.0599999996</v>
      </c>
      <c r="L30" s="352">
        <v>190227.06</v>
      </c>
      <c r="M30" s="352">
        <v>16184110.299999999</v>
      </c>
      <c r="N30" s="349"/>
      <c r="O30" s="350"/>
    </row>
    <row r="31" spans="1:15" s="293" customFormat="1" ht="84">
      <c r="A31" s="360" t="s">
        <v>593</v>
      </c>
      <c r="B31" s="289" t="s">
        <v>828</v>
      </c>
      <c r="C31" s="290" t="s">
        <v>967</v>
      </c>
      <c r="D31" s="290" t="s">
        <v>968</v>
      </c>
      <c r="E31" s="320" t="s">
        <v>985</v>
      </c>
      <c r="F31" s="353">
        <v>1500000</v>
      </c>
      <c r="G31" s="353">
        <v>0</v>
      </c>
      <c r="H31" s="353">
        <v>0</v>
      </c>
      <c r="I31" s="353">
        <v>1500000</v>
      </c>
      <c r="J31" s="353">
        <v>399400</v>
      </c>
      <c r="K31" s="353">
        <v>0</v>
      </c>
      <c r="L31" s="353">
        <v>0</v>
      </c>
      <c r="M31" s="353">
        <v>399400</v>
      </c>
      <c r="N31" s="341" t="s">
        <v>954</v>
      </c>
      <c r="O31" s="344">
        <v>0.26626666666666665</v>
      </c>
    </row>
    <row r="32" spans="1:15" s="293" customFormat="1" ht="168">
      <c r="A32" s="360" t="s">
        <v>597</v>
      </c>
      <c r="B32" s="289" t="s">
        <v>1193</v>
      </c>
      <c r="C32" s="290" t="s">
        <v>1195</v>
      </c>
      <c r="D32" s="290" t="s">
        <v>1196</v>
      </c>
      <c r="E32" s="320" t="s">
        <v>1194</v>
      </c>
      <c r="F32" s="353">
        <v>350000</v>
      </c>
      <c r="G32" s="353">
        <v>37000</v>
      </c>
      <c r="H32" s="353">
        <v>0</v>
      </c>
      <c r="I32" s="353">
        <v>387000</v>
      </c>
      <c r="J32" s="353">
        <v>350000</v>
      </c>
      <c r="K32" s="353">
        <v>37000</v>
      </c>
      <c r="L32" s="353">
        <v>0</v>
      </c>
      <c r="M32" s="353">
        <v>387000</v>
      </c>
      <c r="N32" s="341" t="s">
        <v>955</v>
      </c>
      <c r="O32" s="344">
        <v>1</v>
      </c>
    </row>
    <row r="33" spans="1:15" s="293" customFormat="1" ht="84">
      <c r="A33" s="360" t="s">
        <v>601</v>
      </c>
      <c r="B33" s="289" t="s">
        <v>585</v>
      </c>
      <c r="C33" s="290" t="s">
        <v>586</v>
      </c>
      <c r="D33" s="290" t="s">
        <v>587</v>
      </c>
      <c r="E33" s="320" t="s">
        <v>1209</v>
      </c>
      <c r="F33" s="353">
        <v>0</v>
      </c>
      <c r="G33" s="353">
        <v>880000</v>
      </c>
      <c r="H33" s="353">
        <v>0</v>
      </c>
      <c r="I33" s="353">
        <v>880000</v>
      </c>
      <c r="J33" s="353">
        <v>0</v>
      </c>
      <c r="K33" s="353">
        <v>600000</v>
      </c>
      <c r="L33" s="353">
        <v>0</v>
      </c>
      <c r="M33" s="353">
        <v>600000</v>
      </c>
      <c r="N33" s="341" t="s">
        <v>954</v>
      </c>
      <c r="O33" s="344">
        <v>0.68181818181818177</v>
      </c>
    </row>
    <row r="34" spans="1:15" s="293" customFormat="1" ht="84">
      <c r="A34" s="360" t="s">
        <v>605</v>
      </c>
      <c r="B34" s="289" t="s">
        <v>589</v>
      </c>
      <c r="C34" s="290" t="s">
        <v>1210</v>
      </c>
      <c r="D34" s="290" t="s">
        <v>1211</v>
      </c>
      <c r="E34" s="320" t="s">
        <v>1033</v>
      </c>
      <c r="F34" s="353">
        <v>0</v>
      </c>
      <c r="G34" s="353">
        <v>10000</v>
      </c>
      <c r="H34" s="353">
        <v>0</v>
      </c>
      <c r="I34" s="353">
        <v>10000</v>
      </c>
      <c r="J34" s="353">
        <v>0</v>
      </c>
      <c r="K34" s="353">
        <v>4950</v>
      </c>
      <c r="L34" s="353">
        <v>0</v>
      </c>
      <c r="M34" s="353">
        <v>4950</v>
      </c>
      <c r="N34" s="341" t="s">
        <v>954</v>
      </c>
      <c r="O34" s="344">
        <v>0.495</v>
      </c>
    </row>
    <row r="35" spans="1:15" s="293" customFormat="1" ht="168">
      <c r="A35" s="360" t="s">
        <v>609</v>
      </c>
      <c r="B35" s="289" t="s">
        <v>594</v>
      </c>
      <c r="C35" s="289" t="s">
        <v>595</v>
      </c>
      <c r="D35" s="290" t="s">
        <v>925</v>
      </c>
      <c r="E35" s="320" t="s">
        <v>985</v>
      </c>
      <c r="F35" s="353">
        <v>4538300</v>
      </c>
      <c r="G35" s="353">
        <v>0</v>
      </c>
      <c r="H35" s="353">
        <v>0</v>
      </c>
      <c r="I35" s="353">
        <v>4538300</v>
      </c>
      <c r="J35" s="353">
        <v>2726954</v>
      </c>
      <c r="K35" s="353">
        <v>0</v>
      </c>
      <c r="L35" s="353">
        <v>0</v>
      </c>
      <c r="M35" s="353">
        <v>2726954</v>
      </c>
      <c r="N35" s="341" t="s">
        <v>954</v>
      </c>
      <c r="O35" s="344">
        <v>0.60087565828614242</v>
      </c>
    </row>
    <row r="36" spans="1:15" s="293" customFormat="1" ht="63">
      <c r="A36" s="360" t="s">
        <v>613</v>
      </c>
      <c r="B36" s="289" t="s">
        <v>598</v>
      </c>
      <c r="C36" s="289" t="s">
        <v>599</v>
      </c>
      <c r="D36" s="290" t="s">
        <v>600</v>
      </c>
      <c r="E36" s="320" t="s">
        <v>985</v>
      </c>
      <c r="F36" s="353">
        <v>1748600</v>
      </c>
      <c r="G36" s="353">
        <v>3747600</v>
      </c>
      <c r="H36" s="353">
        <v>220000</v>
      </c>
      <c r="I36" s="353">
        <v>5716200</v>
      </c>
      <c r="J36" s="353">
        <v>359765</v>
      </c>
      <c r="K36" s="353">
        <v>1293320.76</v>
      </c>
      <c r="L36" s="353">
        <v>54944</v>
      </c>
      <c r="M36" s="353">
        <v>1708029.76</v>
      </c>
      <c r="N36" s="341" t="s">
        <v>954</v>
      </c>
      <c r="O36" s="344">
        <v>0.29880510828872325</v>
      </c>
    </row>
    <row r="37" spans="1:15" s="293" customFormat="1" ht="147">
      <c r="A37" s="360" t="s">
        <v>617</v>
      </c>
      <c r="B37" s="289" t="s">
        <v>1219</v>
      </c>
      <c r="C37" s="289" t="s">
        <v>1220</v>
      </c>
      <c r="D37" s="290" t="s">
        <v>1221</v>
      </c>
      <c r="E37" s="320" t="s">
        <v>985</v>
      </c>
      <c r="F37" s="353">
        <v>0</v>
      </c>
      <c r="G37" s="353">
        <v>80000</v>
      </c>
      <c r="H37" s="353">
        <v>0</v>
      </c>
      <c r="I37" s="353">
        <v>80000</v>
      </c>
      <c r="J37" s="353">
        <v>0</v>
      </c>
      <c r="K37" s="353">
        <v>79800</v>
      </c>
      <c r="L37" s="353">
        <v>0</v>
      </c>
      <c r="M37" s="353">
        <v>79800</v>
      </c>
      <c r="N37" s="341" t="s">
        <v>955</v>
      </c>
      <c r="O37" s="344">
        <v>0.99750000000000005</v>
      </c>
    </row>
    <row r="38" spans="1:15" s="293" customFormat="1" ht="231">
      <c r="A38" s="360" t="s">
        <v>622</v>
      </c>
      <c r="B38" s="289" t="s">
        <v>602</v>
      </c>
      <c r="C38" s="290" t="s">
        <v>1214</v>
      </c>
      <c r="D38" s="290" t="s">
        <v>1215</v>
      </c>
      <c r="E38" s="320" t="s">
        <v>985</v>
      </c>
      <c r="F38" s="353">
        <v>0</v>
      </c>
      <c r="G38" s="353">
        <v>50000</v>
      </c>
      <c r="H38" s="353">
        <v>0</v>
      </c>
      <c r="I38" s="353">
        <v>50000</v>
      </c>
      <c r="J38" s="353">
        <v>0</v>
      </c>
      <c r="K38" s="353">
        <v>29955</v>
      </c>
      <c r="L38" s="353">
        <v>0</v>
      </c>
      <c r="M38" s="353">
        <v>29955</v>
      </c>
      <c r="N38" s="341" t="s">
        <v>954</v>
      </c>
      <c r="O38" s="344">
        <v>0.59909999999999997</v>
      </c>
    </row>
    <row r="39" spans="1:15" s="293" customFormat="1" ht="160.5" customHeight="1">
      <c r="A39" s="360" t="s">
        <v>626</v>
      </c>
      <c r="B39" s="289" t="s">
        <v>606</v>
      </c>
      <c r="C39" s="290" t="s">
        <v>607</v>
      </c>
      <c r="D39" s="290" t="s">
        <v>608</v>
      </c>
      <c r="E39" s="320" t="s">
        <v>985</v>
      </c>
      <c r="F39" s="353">
        <v>0</v>
      </c>
      <c r="G39" s="353">
        <v>24000</v>
      </c>
      <c r="H39" s="353">
        <v>0</v>
      </c>
      <c r="I39" s="353">
        <v>24000</v>
      </c>
      <c r="J39" s="353">
        <v>0</v>
      </c>
      <c r="K39" s="353">
        <v>11940</v>
      </c>
      <c r="L39" s="353">
        <v>0</v>
      </c>
      <c r="M39" s="353">
        <v>11940</v>
      </c>
      <c r="N39" s="341" t="s">
        <v>954</v>
      </c>
      <c r="O39" s="344">
        <v>0.4975</v>
      </c>
    </row>
    <row r="40" spans="1:15" s="293" customFormat="1" ht="210">
      <c r="A40" s="360" t="s">
        <v>630</v>
      </c>
      <c r="B40" s="289" t="s">
        <v>610</v>
      </c>
      <c r="C40" s="290" t="s">
        <v>611</v>
      </c>
      <c r="D40" s="290" t="s">
        <v>612</v>
      </c>
      <c r="E40" s="320" t="s">
        <v>985</v>
      </c>
      <c r="F40" s="353">
        <v>0</v>
      </c>
      <c r="G40" s="353">
        <v>220000</v>
      </c>
      <c r="H40" s="353">
        <v>0</v>
      </c>
      <c r="I40" s="353">
        <v>220000</v>
      </c>
      <c r="J40" s="362">
        <v>0</v>
      </c>
      <c r="K40" s="362">
        <v>54990</v>
      </c>
      <c r="L40" s="362">
        <v>0</v>
      </c>
      <c r="M40" s="353">
        <v>54990</v>
      </c>
      <c r="N40" s="341" t="s">
        <v>954</v>
      </c>
      <c r="O40" s="344">
        <v>0.24995454545454546</v>
      </c>
    </row>
    <row r="41" spans="1:15" s="293" customFormat="1" ht="84">
      <c r="A41" s="360" t="s">
        <v>634</v>
      </c>
      <c r="B41" s="289" t="s">
        <v>614</v>
      </c>
      <c r="C41" s="290" t="s">
        <v>615</v>
      </c>
      <c r="D41" s="290" t="s">
        <v>616</v>
      </c>
      <c r="E41" s="320" t="s">
        <v>985</v>
      </c>
      <c r="F41" s="353">
        <v>0</v>
      </c>
      <c r="G41" s="353">
        <v>282000</v>
      </c>
      <c r="H41" s="353">
        <v>0</v>
      </c>
      <c r="I41" s="353">
        <v>282000</v>
      </c>
      <c r="J41" s="362">
        <v>0</v>
      </c>
      <c r="K41" s="362">
        <v>153681</v>
      </c>
      <c r="L41" s="362">
        <v>0</v>
      </c>
      <c r="M41" s="353">
        <v>153681</v>
      </c>
      <c r="N41" s="341" t="s">
        <v>954</v>
      </c>
      <c r="O41" s="344">
        <v>0.54496808510638295</v>
      </c>
    </row>
    <row r="42" spans="1:15" s="293" customFormat="1" ht="63">
      <c r="A42" s="360" t="s">
        <v>638</v>
      </c>
      <c r="B42" s="289" t="s">
        <v>618</v>
      </c>
      <c r="C42" s="290" t="s">
        <v>969</v>
      </c>
      <c r="D42" s="290" t="s">
        <v>970</v>
      </c>
      <c r="E42" s="320" t="s">
        <v>1218</v>
      </c>
      <c r="F42" s="353">
        <v>30000</v>
      </c>
      <c r="G42" s="353">
        <v>0</v>
      </c>
      <c r="H42" s="353">
        <v>0</v>
      </c>
      <c r="I42" s="353">
        <v>30000</v>
      </c>
      <c r="J42" s="362">
        <v>0</v>
      </c>
      <c r="K42" s="362">
        <v>0</v>
      </c>
      <c r="L42" s="362">
        <v>0</v>
      </c>
      <c r="M42" s="353">
        <v>0</v>
      </c>
      <c r="N42" s="341" t="s">
        <v>957</v>
      </c>
      <c r="O42" s="344">
        <v>0</v>
      </c>
    </row>
    <row r="43" spans="1:15" s="293" customFormat="1" ht="84">
      <c r="A43" s="360" t="s">
        <v>642</v>
      </c>
      <c r="B43" s="289" t="s">
        <v>1251</v>
      </c>
      <c r="C43" s="290" t="s">
        <v>1252</v>
      </c>
      <c r="D43" s="290" t="s">
        <v>1253</v>
      </c>
      <c r="E43" s="320" t="s">
        <v>1254</v>
      </c>
      <c r="F43" s="353">
        <v>0</v>
      </c>
      <c r="G43" s="353">
        <v>0</v>
      </c>
      <c r="H43" s="353">
        <v>76000</v>
      </c>
      <c r="I43" s="353">
        <v>76000</v>
      </c>
      <c r="J43" s="362">
        <v>0</v>
      </c>
      <c r="K43" s="362">
        <v>0</v>
      </c>
      <c r="L43" s="362">
        <v>7800</v>
      </c>
      <c r="M43" s="353">
        <v>7800</v>
      </c>
      <c r="N43" s="341" t="s">
        <v>954</v>
      </c>
      <c r="O43" s="344">
        <v>0.10263157894736842</v>
      </c>
    </row>
    <row r="44" spans="1:15" s="293" customFormat="1" ht="63">
      <c r="A44" s="360" t="s">
        <v>646</v>
      </c>
      <c r="B44" s="289" t="s">
        <v>1255</v>
      </c>
      <c r="C44" s="290" t="s">
        <v>1256</v>
      </c>
      <c r="D44" s="290" t="s">
        <v>1257</v>
      </c>
      <c r="E44" s="320" t="s">
        <v>985</v>
      </c>
      <c r="F44" s="353">
        <v>0</v>
      </c>
      <c r="G44" s="353">
        <v>0</v>
      </c>
      <c r="H44" s="353">
        <v>63600</v>
      </c>
      <c r="I44" s="353">
        <v>63600</v>
      </c>
      <c r="J44" s="362">
        <v>0</v>
      </c>
      <c r="K44" s="362">
        <v>0</v>
      </c>
      <c r="L44" s="362">
        <v>0</v>
      </c>
      <c r="M44" s="353">
        <v>0</v>
      </c>
      <c r="N44" s="341" t="s">
        <v>957</v>
      </c>
      <c r="O44" s="344">
        <v>0</v>
      </c>
    </row>
    <row r="45" spans="1:15" s="293" customFormat="1" ht="243.75" customHeight="1">
      <c r="A45" s="360" t="s">
        <v>650</v>
      </c>
      <c r="B45" s="289" t="s">
        <v>1258</v>
      </c>
      <c r="C45" s="290" t="s">
        <v>1259</v>
      </c>
      <c r="D45" s="290" t="s">
        <v>1260</v>
      </c>
      <c r="E45" s="320" t="s">
        <v>985</v>
      </c>
      <c r="F45" s="353">
        <v>0</v>
      </c>
      <c r="G45" s="353">
        <v>0</v>
      </c>
      <c r="H45" s="353">
        <v>1580000</v>
      </c>
      <c r="I45" s="353">
        <v>1580000</v>
      </c>
      <c r="J45" s="362">
        <v>0</v>
      </c>
      <c r="K45" s="362">
        <v>0</v>
      </c>
      <c r="L45" s="362">
        <v>127483.06</v>
      </c>
      <c r="M45" s="353">
        <v>127483.06</v>
      </c>
      <c r="N45" s="341" t="s">
        <v>954</v>
      </c>
      <c r="O45" s="344">
        <v>8.0685481012658225E-2</v>
      </c>
    </row>
    <row r="46" spans="1:15" s="293" customFormat="1" ht="393.75" customHeight="1">
      <c r="A46" s="402" t="s">
        <v>654</v>
      </c>
      <c r="B46" s="376" t="s">
        <v>627</v>
      </c>
      <c r="C46" s="378" t="s">
        <v>1222</v>
      </c>
      <c r="D46" s="364" t="s">
        <v>1299</v>
      </c>
      <c r="E46" s="380" t="s">
        <v>985</v>
      </c>
      <c r="F46" s="372">
        <v>255800</v>
      </c>
      <c r="G46" s="372">
        <v>420000</v>
      </c>
      <c r="H46" s="372">
        <v>0</v>
      </c>
      <c r="I46" s="372">
        <v>675800</v>
      </c>
      <c r="J46" s="372">
        <v>165800</v>
      </c>
      <c r="K46" s="372">
        <v>341873.3</v>
      </c>
      <c r="L46" s="372">
        <v>0</v>
      </c>
      <c r="M46" s="372">
        <v>507673.3</v>
      </c>
      <c r="N46" s="374" t="s">
        <v>954</v>
      </c>
      <c r="O46" s="370">
        <v>0.75121825984018942</v>
      </c>
    </row>
    <row r="47" spans="1:15" s="293" customFormat="1" ht="146.25" customHeight="1">
      <c r="A47" s="403"/>
      <c r="B47" s="377"/>
      <c r="C47" s="379"/>
      <c r="D47" s="366" t="s">
        <v>1298</v>
      </c>
      <c r="E47" s="381"/>
      <c r="F47" s="373"/>
      <c r="G47" s="373"/>
      <c r="H47" s="373"/>
      <c r="I47" s="373"/>
      <c r="J47" s="373"/>
      <c r="K47" s="373"/>
      <c r="L47" s="373"/>
      <c r="M47" s="373"/>
      <c r="N47" s="375"/>
      <c r="O47" s="371"/>
    </row>
    <row r="48" spans="1:15" s="293" customFormat="1" ht="189">
      <c r="A48" s="360" t="s">
        <v>658</v>
      </c>
      <c r="B48" s="289" t="s">
        <v>631</v>
      </c>
      <c r="C48" s="289" t="s">
        <v>632</v>
      </c>
      <c r="D48" s="290" t="s">
        <v>633</v>
      </c>
      <c r="E48" s="320" t="s">
        <v>985</v>
      </c>
      <c r="F48" s="353">
        <v>4924700</v>
      </c>
      <c r="G48" s="353">
        <v>5000</v>
      </c>
      <c r="H48" s="353">
        <v>0</v>
      </c>
      <c r="I48" s="353">
        <v>4929700</v>
      </c>
      <c r="J48" s="353">
        <v>3085924.46</v>
      </c>
      <c r="K48" s="353">
        <v>5000</v>
      </c>
      <c r="L48" s="353">
        <v>0</v>
      </c>
      <c r="M48" s="353">
        <v>3090924.46</v>
      </c>
      <c r="N48" s="341" t="s">
        <v>954</v>
      </c>
      <c r="O48" s="344">
        <v>0.62700051930137735</v>
      </c>
    </row>
    <row r="49" spans="1:15" s="293" customFormat="1" ht="84">
      <c r="A49" s="360" t="s">
        <v>662</v>
      </c>
      <c r="B49" s="289" t="s">
        <v>1225</v>
      </c>
      <c r="C49" s="289" t="s">
        <v>1226</v>
      </c>
      <c r="D49" s="290" t="s">
        <v>1227</v>
      </c>
      <c r="E49" s="320" t="s">
        <v>985</v>
      </c>
      <c r="F49" s="353">
        <v>0</v>
      </c>
      <c r="G49" s="353">
        <v>100000</v>
      </c>
      <c r="H49" s="353">
        <v>0</v>
      </c>
      <c r="I49" s="353">
        <v>100000</v>
      </c>
      <c r="J49" s="353">
        <v>0</v>
      </c>
      <c r="K49" s="353">
        <v>50000</v>
      </c>
      <c r="L49" s="353">
        <v>0</v>
      </c>
      <c r="M49" s="353">
        <v>50000</v>
      </c>
      <c r="N49" s="341" t="s">
        <v>954</v>
      </c>
      <c r="O49" s="344">
        <v>0.5</v>
      </c>
    </row>
    <row r="50" spans="1:15" s="293" customFormat="1" ht="189">
      <c r="A50" s="360" t="s">
        <v>666</v>
      </c>
      <c r="B50" s="289" t="s">
        <v>1189</v>
      </c>
      <c r="C50" s="289" t="s">
        <v>1190</v>
      </c>
      <c r="D50" s="290" t="s">
        <v>1191</v>
      </c>
      <c r="E50" s="320" t="s">
        <v>985</v>
      </c>
      <c r="F50" s="353">
        <v>1661000</v>
      </c>
      <c r="G50" s="354">
        <v>0</v>
      </c>
      <c r="H50" s="354">
        <v>0</v>
      </c>
      <c r="I50" s="353">
        <v>1661000</v>
      </c>
      <c r="J50" s="353">
        <v>1331823.4000000001</v>
      </c>
      <c r="K50" s="353">
        <v>0</v>
      </c>
      <c r="L50" s="353">
        <v>0</v>
      </c>
      <c r="M50" s="353">
        <v>1331823.4000000001</v>
      </c>
      <c r="N50" s="341" t="s">
        <v>954</v>
      </c>
      <c r="O50" s="344">
        <v>0.80182022877784476</v>
      </c>
    </row>
    <row r="51" spans="1:15" s="293" customFormat="1" ht="231">
      <c r="A51" s="360" t="s">
        <v>671</v>
      </c>
      <c r="B51" s="289" t="s">
        <v>639</v>
      </c>
      <c r="C51" s="290" t="s">
        <v>971</v>
      </c>
      <c r="D51" s="290" t="s">
        <v>641</v>
      </c>
      <c r="E51" s="320" t="s">
        <v>992</v>
      </c>
      <c r="F51" s="353">
        <v>25000</v>
      </c>
      <c r="G51" s="353">
        <v>0</v>
      </c>
      <c r="H51" s="353">
        <v>0</v>
      </c>
      <c r="I51" s="353">
        <v>25000</v>
      </c>
      <c r="J51" s="353">
        <v>25000</v>
      </c>
      <c r="K51" s="353">
        <v>0</v>
      </c>
      <c r="L51" s="353">
        <v>0</v>
      </c>
      <c r="M51" s="353">
        <v>25000</v>
      </c>
      <c r="N51" s="341" t="s">
        <v>955</v>
      </c>
      <c r="O51" s="344">
        <v>1</v>
      </c>
    </row>
    <row r="52" spans="1:15" s="293" customFormat="1" ht="126">
      <c r="A52" s="360" t="s">
        <v>675</v>
      </c>
      <c r="B52" s="289" t="s">
        <v>643</v>
      </c>
      <c r="C52" s="290" t="s">
        <v>1188</v>
      </c>
      <c r="D52" s="290" t="s">
        <v>645</v>
      </c>
      <c r="E52" s="320" t="s">
        <v>985</v>
      </c>
      <c r="F52" s="353">
        <v>3000000</v>
      </c>
      <c r="G52" s="353">
        <v>0</v>
      </c>
      <c r="H52" s="353">
        <v>0</v>
      </c>
      <c r="I52" s="353">
        <v>3000000</v>
      </c>
      <c r="J52" s="353">
        <v>936609.52</v>
      </c>
      <c r="K52" s="353">
        <v>0</v>
      </c>
      <c r="L52" s="353">
        <v>0</v>
      </c>
      <c r="M52" s="353">
        <v>936609.52</v>
      </c>
      <c r="N52" s="341" t="s">
        <v>954</v>
      </c>
      <c r="O52" s="344">
        <v>0.31220317333333336</v>
      </c>
    </row>
    <row r="53" spans="1:15" s="293" customFormat="1" ht="84">
      <c r="A53" s="360" t="s">
        <v>680</v>
      </c>
      <c r="B53" s="289" t="s">
        <v>647</v>
      </c>
      <c r="C53" s="290" t="s">
        <v>1199</v>
      </c>
      <c r="D53" s="290" t="s">
        <v>1200</v>
      </c>
      <c r="E53" s="320" t="s">
        <v>985</v>
      </c>
      <c r="F53" s="353">
        <v>1100000</v>
      </c>
      <c r="G53" s="353">
        <v>0</v>
      </c>
      <c r="H53" s="353">
        <v>0</v>
      </c>
      <c r="I53" s="353">
        <v>1100000</v>
      </c>
      <c r="J53" s="353">
        <v>331120</v>
      </c>
      <c r="K53" s="353">
        <v>0</v>
      </c>
      <c r="L53" s="353">
        <v>0</v>
      </c>
      <c r="M53" s="353">
        <v>331120</v>
      </c>
      <c r="N53" s="341" t="s">
        <v>954</v>
      </c>
      <c r="O53" s="344">
        <v>0.3010181818181818</v>
      </c>
    </row>
    <row r="54" spans="1:15" s="293" customFormat="1" ht="147">
      <c r="A54" s="360" t="s">
        <v>684</v>
      </c>
      <c r="B54" s="289" t="s">
        <v>651</v>
      </c>
      <c r="C54" s="290" t="s">
        <v>1201</v>
      </c>
      <c r="D54" s="290" t="s">
        <v>1202</v>
      </c>
      <c r="E54" s="320" t="s">
        <v>985</v>
      </c>
      <c r="F54" s="353">
        <v>2753000</v>
      </c>
      <c r="G54" s="353">
        <v>31900</v>
      </c>
      <c r="H54" s="353">
        <v>0</v>
      </c>
      <c r="I54" s="353">
        <v>2784900</v>
      </c>
      <c r="J54" s="353">
        <v>2734625</v>
      </c>
      <c r="K54" s="353">
        <v>4446</v>
      </c>
      <c r="L54" s="353">
        <v>0</v>
      </c>
      <c r="M54" s="353">
        <v>2739071</v>
      </c>
      <c r="N54" s="341" t="s">
        <v>954</v>
      </c>
      <c r="O54" s="344">
        <v>0.98354375381521775</v>
      </c>
    </row>
    <row r="55" spans="1:15" s="293" customFormat="1" ht="126">
      <c r="A55" s="360" t="s">
        <v>688</v>
      </c>
      <c r="B55" s="289" t="s">
        <v>655</v>
      </c>
      <c r="C55" s="290" t="s">
        <v>1197</v>
      </c>
      <c r="D55" s="290" t="s">
        <v>1198</v>
      </c>
      <c r="E55" s="320" t="s">
        <v>1033</v>
      </c>
      <c r="F55" s="353">
        <v>0</v>
      </c>
      <c r="G55" s="353">
        <v>30000</v>
      </c>
      <c r="H55" s="353">
        <v>0</v>
      </c>
      <c r="I55" s="353">
        <v>30000</v>
      </c>
      <c r="J55" s="353">
        <v>0</v>
      </c>
      <c r="K55" s="353">
        <v>14779</v>
      </c>
      <c r="L55" s="353">
        <v>0</v>
      </c>
      <c r="M55" s="353">
        <v>14779</v>
      </c>
      <c r="N55" s="341" t="s">
        <v>954</v>
      </c>
      <c r="O55" s="344">
        <v>0.49263333333333331</v>
      </c>
    </row>
    <row r="56" spans="1:15" s="293" customFormat="1" ht="105">
      <c r="A56" s="360" t="s">
        <v>693</v>
      </c>
      <c r="B56" s="289" t="s">
        <v>972</v>
      </c>
      <c r="C56" s="290" t="s">
        <v>1223</v>
      </c>
      <c r="D56" s="290" t="s">
        <v>1224</v>
      </c>
      <c r="E56" s="320" t="s">
        <v>985</v>
      </c>
      <c r="F56" s="353">
        <v>0</v>
      </c>
      <c r="G56" s="353">
        <v>70700</v>
      </c>
      <c r="H56" s="353">
        <v>0</v>
      </c>
      <c r="I56" s="353">
        <v>70700</v>
      </c>
      <c r="J56" s="353">
        <v>0</v>
      </c>
      <c r="K56" s="353">
        <v>31195</v>
      </c>
      <c r="L56" s="353">
        <v>0</v>
      </c>
      <c r="M56" s="353">
        <v>31195</v>
      </c>
      <c r="N56" s="341" t="s">
        <v>954</v>
      </c>
      <c r="O56" s="344">
        <v>0.44123055162659125</v>
      </c>
    </row>
    <row r="57" spans="1:15" s="293" customFormat="1" ht="162" customHeight="1">
      <c r="A57" s="360" t="s">
        <v>697</v>
      </c>
      <c r="B57" s="289" t="s">
        <v>659</v>
      </c>
      <c r="C57" s="290" t="s">
        <v>1212</v>
      </c>
      <c r="D57" s="290" t="s">
        <v>1213</v>
      </c>
      <c r="E57" s="320" t="s">
        <v>985</v>
      </c>
      <c r="F57" s="353">
        <v>1020300</v>
      </c>
      <c r="G57" s="353">
        <v>51000</v>
      </c>
      <c r="H57" s="353">
        <v>0</v>
      </c>
      <c r="I57" s="353">
        <v>1071300</v>
      </c>
      <c r="J57" s="353">
        <v>661408.80000000005</v>
      </c>
      <c r="K57" s="353">
        <v>30995</v>
      </c>
      <c r="L57" s="353">
        <v>0</v>
      </c>
      <c r="M57" s="353">
        <v>692403.8</v>
      </c>
      <c r="N57" s="341" t="s">
        <v>954</v>
      </c>
      <c r="O57" s="344">
        <v>0.64632110519929065</v>
      </c>
    </row>
    <row r="58" spans="1:15" s="293" customFormat="1" ht="105">
      <c r="A58" s="360" t="s">
        <v>701</v>
      </c>
      <c r="B58" s="289" t="s">
        <v>663</v>
      </c>
      <c r="C58" s="290" t="s">
        <v>664</v>
      </c>
      <c r="D58" s="290" t="s">
        <v>665</v>
      </c>
      <c r="E58" s="320" t="s">
        <v>1033</v>
      </c>
      <c r="F58" s="353">
        <v>0</v>
      </c>
      <c r="G58" s="353">
        <v>20000</v>
      </c>
      <c r="H58" s="353">
        <v>0</v>
      </c>
      <c r="I58" s="353">
        <v>20000</v>
      </c>
      <c r="J58" s="353">
        <v>0</v>
      </c>
      <c r="K58" s="353">
        <v>14200</v>
      </c>
      <c r="L58" s="353">
        <v>0</v>
      </c>
      <c r="M58" s="353">
        <v>14200</v>
      </c>
      <c r="N58" s="341" t="s">
        <v>954</v>
      </c>
      <c r="O58" s="344">
        <v>0.71</v>
      </c>
    </row>
    <row r="59" spans="1:15" s="293" customFormat="1" ht="147">
      <c r="A59" s="360" t="s">
        <v>706</v>
      </c>
      <c r="B59" s="289" t="s">
        <v>667</v>
      </c>
      <c r="C59" s="290" t="s">
        <v>1216</v>
      </c>
      <c r="D59" s="290" t="s">
        <v>1217</v>
      </c>
      <c r="E59" s="320" t="s">
        <v>1036</v>
      </c>
      <c r="F59" s="353">
        <v>0</v>
      </c>
      <c r="G59" s="353">
        <v>108000</v>
      </c>
      <c r="H59" s="353">
        <v>0</v>
      </c>
      <c r="I59" s="353">
        <v>108000</v>
      </c>
      <c r="J59" s="353">
        <v>0</v>
      </c>
      <c r="K59" s="353">
        <v>28978</v>
      </c>
      <c r="L59" s="353">
        <v>0</v>
      </c>
      <c r="M59" s="353">
        <v>28978</v>
      </c>
      <c r="N59" s="341" t="s">
        <v>954</v>
      </c>
      <c r="O59" s="344">
        <v>0.26831481481481484</v>
      </c>
    </row>
    <row r="60" spans="1:15" s="293" customFormat="1" ht="84">
      <c r="A60" s="360" t="s">
        <v>710</v>
      </c>
      <c r="B60" s="289" t="s">
        <v>672</v>
      </c>
      <c r="C60" s="290" t="s">
        <v>1205</v>
      </c>
      <c r="D60" s="290" t="s">
        <v>1206</v>
      </c>
      <c r="E60" s="320" t="s">
        <v>985</v>
      </c>
      <c r="F60" s="353">
        <v>100000</v>
      </c>
      <c r="G60" s="353">
        <v>20000</v>
      </c>
      <c r="H60" s="353">
        <v>0</v>
      </c>
      <c r="I60" s="353">
        <v>120000</v>
      </c>
      <c r="J60" s="353">
        <v>0</v>
      </c>
      <c r="K60" s="353">
        <v>10000</v>
      </c>
      <c r="L60" s="353">
        <v>0</v>
      </c>
      <c r="M60" s="353">
        <v>10000</v>
      </c>
      <c r="N60" s="341" t="s">
        <v>954</v>
      </c>
      <c r="O60" s="344">
        <v>8.3333333333333329E-2</v>
      </c>
    </row>
    <row r="61" spans="1:15" s="293" customFormat="1" ht="84">
      <c r="A61" s="360" t="s">
        <v>714</v>
      </c>
      <c r="B61" s="289" t="s">
        <v>676</v>
      </c>
      <c r="C61" s="290" t="s">
        <v>1207</v>
      </c>
      <c r="D61" s="290" t="s">
        <v>1208</v>
      </c>
      <c r="E61" s="320" t="s">
        <v>1040</v>
      </c>
      <c r="F61" s="353">
        <v>0</v>
      </c>
      <c r="G61" s="353">
        <v>30000</v>
      </c>
      <c r="H61" s="353">
        <v>0</v>
      </c>
      <c r="I61" s="353">
        <v>30000</v>
      </c>
      <c r="J61" s="353">
        <v>0</v>
      </c>
      <c r="K61" s="353">
        <v>0</v>
      </c>
      <c r="L61" s="353">
        <v>0</v>
      </c>
      <c r="M61" s="353">
        <v>0</v>
      </c>
      <c r="N61" s="341" t="s">
        <v>957</v>
      </c>
      <c r="O61" s="344">
        <v>0</v>
      </c>
    </row>
    <row r="62" spans="1:15" s="293" customFormat="1" ht="97.5" customHeight="1">
      <c r="A62" s="360" t="s">
        <v>718</v>
      </c>
      <c r="B62" s="289" t="s">
        <v>681</v>
      </c>
      <c r="C62" s="290" t="s">
        <v>1203</v>
      </c>
      <c r="D62" s="290" t="s">
        <v>1204</v>
      </c>
      <c r="E62" s="320" t="s">
        <v>988</v>
      </c>
      <c r="F62" s="353">
        <v>0</v>
      </c>
      <c r="G62" s="353">
        <v>50000</v>
      </c>
      <c r="H62" s="353">
        <v>0</v>
      </c>
      <c r="I62" s="353">
        <v>50000</v>
      </c>
      <c r="J62" s="353">
        <v>0</v>
      </c>
      <c r="K62" s="353">
        <v>50000</v>
      </c>
      <c r="L62" s="353">
        <v>0</v>
      </c>
      <c r="M62" s="353">
        <v>50000</v>
      </c>
      <c r="N62" s="341" t="s">
        <v>955</v>
      </c>
      <c r="O62" s="344">
        <v>1</v>
      </c>
    </row>
    <row r="63" spans="1:15" s="293" customFormat="1" ht="105">
      <c r="A63" s="360" t="s">
        <v>722</v>
      </c>
      <c r="B63" s="289" t="s">
        <v>694</v>
      </c>
      <c r="C63" s="290" t="s">
        <v>1228</v>
      </c>
      <c r="D63" s="290" t="s">
        <v>1229</v>
      </c>
      <c r="E63" s="320" t="s">
        <v>985</v>
      </c>
      <c r="F63" s="353">
        <v>0</v>
      </c>
      <c r="G63" s="353">
        <v>30200</v>
      </c>
      <c r="H63" s="353">
        <v>0</v>
      </c>
      <c r="I63" s="353">
        <v>30200</v>
      </c>
      <c r="J63" s="353">
        <v>0</v>
      </c>
      <c r="K63" s="353">
        <v>9670</v>
      </c>
      <c r="L63" s="353">
        <v>0</v>
      </c>
      <c r="M63" s="353">
        <v>9670</v>
      </c>
      <c r="N63" s="341" t="s">
        <v>954</v>
      </c>
      <c r="O63" s="344">
        <v>0.32019867549668873</v>
      </c>
    </row>
    <row r="64" spans="1:15" s="293" customFormat="1" ht="105">
      <c r="A64" s="360" t="s">
        <v>726</v>
      </c>
      <c r="B64" s="289" t="s">
        <v>702</v>
      </c>
      <c r="C64" s="290" t="s">
        <v>1230</v>
      </c>
      <c r="D64" s="290" t="s">
        <v>1231</v>
      </c>
      <c r="E64" s="320" t="s">
        <v>1136</v>
      </c>
      <c r="F64" s="353">
        <v>0</v>
      </c>
      <c r="G64" s="353">
        <v>18000</v>
      </c>
      <c r="H64" s="353">
        <v>0</v>
      </c>
      <c r="I64" s="353">
        <v>18000</v>
      </c>
      <c r="J64" s="353">
        <v>0</v>
      </c>
      <c r="K64" s="353">
        <v>0</v>
      </c>
      <c r="L64" s="353">
        <v>0</v>
      </c>
      <c r="M64" s="353">
        <v>0</v>
      </c>
      <c r="N64" s="341" t="s">
        <v>957</v>
      </c>
      <c r="O64" s="344">
        <v>0</v>
      </c>
    </row>
    <row r="65" spans="1:15" s="293" customFormat="1" ht="126">
      <c r="A65" s="360" t="s">
        <v>731</v>
      </c>
      <c r="B65" s="289" t="s">
        <v>711</v>
      </c>
      <c r="C65" s="290" t="s">
        <v>1232</v>
      </c>
      <c r="D65" s="290" t="s">
        <v>1233</v>
      </c>
      <c r="E65" s="320" t="s">
        <v>1029</v>
      </c>
      <c r="F65" s="353">
        <v>0</v>
      </c>
      <c r="G65" s="354">
        <v>60000</v>
      </c>
      <c r="H65" s="354">
        <v>0</v>
      </c>
      <c r="I65" s="353">
        <v>60000</v>
      </c>
      <c r="J65" s="353">
        <v>0</v>
      </c>
      <c r="K65" s="353">
        <v>28680</v>
      </c>
      <c r="L65" s="353">
        <v>0</v>
      </c>
      <c r="M65" s="353">
        <v>28680</v>
      </c>
      <c r="N65" s="341" t="s">
        <v>954</v>
      </c>
      <c r="O65" s="344">
        <v>0.47799999999999998</v>
      </c>
    </row>
    <row r="66" spans="1:15" s="293" customFormat="1" ht="105" customHeight="1">
      <c r="A66" s="360" t="s">
        <v>735</v>
      </c>
      <c r="B66" s="289" t="s">
        <v>715</v>
      </c>
      <c r="C66" s="290" t="s">
        <v>716</v>
      </c>
      <c r="D66" s="290" t="s">
        <v>717</v>
      </c>
      <c r="E66" s="320" t="s">
        <v>1136</v>
      </c>
      <c r="F66" s="353">
        <v>0</v>
      </c>
      <c r="G66" s="354">
        <v>20000</v>
      </c>
      <c r="H66" s="354">
        <v>0</v>
      </c>
      <c r="I66" s="353">
        <v>20000</v>
      </c>
      <c r="J66" s="353">
        <v>0</v>
      </c>
      <c r="K66" s="353">
        <v>0</v>
      </c>
      <c r="L66" s="353">
        <v>0</v>
      </c>
      <c r="M66" s="353">
        <v>0</v>
      </c>
      <c r="N66" s="341" t="s">
        <v>957</v>
      </c>
      <c r="O66" s="344">
        <v>0</v>
      </c>
    </row>
    <row r="67" spans="1:15" s="335" customFormat="1">
      <c r="A67" s="330" t="s">
        <v>90</v>
      </c>
      <c r="B67" s="331"/>
      <c r="C67" s="332"/>
      <c r="D67" s="331"/>
      <c r="E67" s="333"/>
      <c r="F67" s="352">
        <v>4997300</v>
      </c>
      <c r="G67" s="352">
        <v>1100000</v>
      </c>
      <c r="H67" s="352">
        <v>570000</v>
      </c>
      <c r="I67" s="352">
        <v>6667300</v>
      </c>
      <c r="J67" s="352">
        <v>4005200.85</v>
      </c>
      <c r="K67" s="352">
        <v>632171</v>
      </c>
      <c r="L67" s="352">
        <v>209600</v>
      </c>
      <c r="M67" s="352">
        <v>4846971.8499999996</v>
      </c>
      <c r="N67" s="339"/>
      <c r="O67" s="350"/>
    </row>
    <row r="68" spans="1:15" s="293" customFormat="1" ht="336">
      <c r="A68" s="360" t="s">
        <v>739</v>
      </c>
      <c r="B68" s="289" t="s">
        <v>1014</v>
      </c>
      <c r="C68" s="289" t="s">
        <v>1015</v>
      </c>
      <c r="D68" s="290" t="s">
        <v>1295</v>
      </c>
      <c r="E68" s="320" t="s">
        <v>985</v>
      </c>
      <c r="F68" s="353">
        <v>2000000</v>
      </c>
      <c r="G68" s="354">
        <v>0</v>
      </c>
      <c r="H68" s="354">
        <v>0</v>
      </c>
      <c r="I68" s="354">
        <v>2000000</v>
      </c>
      <c r="J68" s="353">
        <v>1700000</v>
      </c>
      <c r="K68" s="353">
        <v>0</v>
      </c>
      <c r="L68" s="353">
        <v>0</v>
      </c>
      <c r="M68" s="353">
        <v>1700000</v>
      </c>
      <c r="N68" s="341" t="s">
        <v>954</v>
      </c>
      <c r="O68" s="344">
        <v>0.85</v>
      </c>
    </row>
    <row r="69" spans="1:15" s="293" customFormat="1" ht="84">
      <c r="A69" s="360" t="s">
        <v>743</v>
      </c>
      <c r="B69" s="289" t="s">
        <v>727</v>
      </c>
      <c r="C69" s="289" t="s">
        <v>1016</v>
      </c>
      <c r="D69" s="290" t="s">
        <v>1017</v>
      </c>
      <c r="E69" s="320" t="s">
        <v>985</v>
      </c>
      <c r="F69" s="353">
        <v>947300</v>
      </c>
      <c r="G69" s="354">
        <v>0</v>
      </c>
      <c r="H69" s="354">
        <v>0</v>
      </c>
      <c r="I69" s="354">
        <v>947300</v>
      </c>
      <c r="J69" s="353">
        <v>519970.85</v>
      </c>
      <c r="K69" s="353">
        <v>0</v>
      </c>
      <c r="L69" s="353">
        <v>0</v>
      </c>
      <c r="M69" s="353">
        <v>519970.85</v>
      </c>
      <c r="N69" s="341" t="s">
        <v>954</v>
      </c>
      <c r="O69" s="344">
        <v>0.54889776206059326</v>
      </c>
    </row>
    <row r="70" spans="1:15" s="293" customFormat="1" ht="168">
      <c r="A70" s="360" t="s">
        <v>747</v>
      </c>
      <c r="B70" s="289" t="s">
        <v>719</v>
      </c>
      <c r="C70" s="289" t="s">
        <v>1019</v>
      </c>
      <c r="D70" s="290" t="s">
        <v>1018</v>
      </c>
      <c r="E70" s="320" t="s">
        <v>988</v>
      </c>
      <c r="F70" s="353">
        <v>0</v>
      </c>
      <c r="G70" s="354">
        <v>220000</v>
      </c>
      <c r="H70" s="354">
        <v>0</v>
      </c>
      <c r="I70" s="354">
        <v>220000</v>
      </c>
      <c r="J70" s="353">
        <v>0</v>
      </c>
      <c r="K70" s="353">
        <v>219910</v>
      </c>
      <c r="L70" s="353">
        <v>0</v>
      </c>
      <c r="M70" s="353">
        <v>219910</v>
      </c>
      <c r="N70" s="341" t="s">
        <v>955</v>
      </c>
      <c r="O70" s="344">
        <v>0.99959090909090909</v>
      </c>
    </row>
    <row r="71" spans="1:15" s="293" customFormat="1" ht="273">
      <c r="A71" s="360" t="s">
        <v>751</v>
      </c>
      <c r="B71" s="289" t="s">
        <v>1020</v>
      </c>
      <c r="C71" s="289" t="s">
        <v>1021</v>
      </c>
      <c r="D71" s="290" t="s">
        <v>1022</v>
      </c>
      <c r="E71" s="320" t="s">
        <v>985</v>
      </c>
      <c r="F71" s="353">
        <v>2050000</v>
      </c>
      <c r="G71" s="354">
        <v>0</v>
      </c>
      <c r="H71" s="354">
        <v>0</v>
      </c>
      <c r="I71" s="354">
        <v>2050000</v>
      </c>
      <c r="J71" s="353">
        <v>1785230</v>
      </c>
      <c r="K71" s="353">
        <v>0</v>
      </c>
      <c r="L71" s="353">
        <v>0</v>
      </c>
      <c r="M71" s="353">
        <v>1785230</v>
      </c>
      <c r="N71" s="341" t="s">
        <v>954</v>
      </c>
      <c r="O71" s="344">
        <v>0.87084390243902443</v>
      </c>
    </row>
    <row r="72" spans="1:15" s="293" customFormat="1" ht="189">
      <c r="A72" s="360" t="s">
        <v>755</v>
      </c>
      <c r="B72" s="289" t="s">
        <v>1234</v>
      </c>
      <c r="C72" s="289" t="s">
        <v>1235</v>
      </c>
      <c r="D72" s="290" t="s">
        <v>1236</v>
      </c>
      <c r="E72" s="320" t="s">
        <v>985</v>
      </c>
      <c r="F72" s="353">
        <v>0</v>
      </c>
      <c r="G72" s="354">
        <v>0</v>
      </c>
      <c r="H72" s="354">
        <v>570000</v>
      </c>
      <c r="I72" s="354">
        <v>570000</v>
      </c>
      <c r="J72" s="353">
        <v>0</v>
      </c>
      <c r="K72" s="353">
        <v>0</v>
      </c>
      <c r="L72" s="353">
        <v>209600</v>
      </c>
      <c r="M72" s="353">
        <v>209600</v>
      </c>
      <c r="N72" s="341" t="s">
        <v>954</v>
      </c>
      <c r="O72" s="344">
        <v>0.36771929824561406</v>
      </c>
    </row>
    <row r="73" spans="1:15" s="293" customFormat="1" ht="105">
      <c r="A73" s="360" t="s">
        <v>759</v>
      </c>
      <c r="B73" s="289" t="s">
        <v>973</v>
      </c>
      <c r="C73" s="289" t="s">
        <v>1023</v>
      </c>
      <c r="D73" s="290" t="s">
        <v>1024</v>
      </c>
      <c r="E73" s="320" t="s">
        <v>985</v>
      </c>
      <c r="F73" s="353">
        <v>0</v>
      </c>
      <c r="G73" s="354">
        <v>880000</v>
      </c>
      <c r="H73" s="354">
        <v>0</v>
      </c>
      <c r="I73" s="354">
        <v>880000</v>
      </c>
      <c r="J73" s="353">
        <v>0</v>
      </c>
      <c r="K73" s="353">
        <v>412261</v>
      </c>
      <c r="L73" s="353">
        <v>0</v>
      </c>
      <c r="M73" s="353">
        <v>412261</v>
      </c>
      <c r="N73" s="341" t="s">
        <v>954</v>
      </c>
      <c r="O73" s="344">
        <v>0.4684784090909091</v>
      </c>
    </row>
    <row r="74" spans="1:15" s="335" customFormat="1">
      <c r="A74" s="330" t="s">
        <v>91</v>
      </c>
      <c r="B74" s="331"/>
      <c r="C74" s="332"/>
      <c r="D74" s="331"/>
      <c r="E74" s="333"/>
      <c r="F74" s="352">
        <v>300000</v>
      </c>
      <c r="G74" s="352">
        <v>727100</v>
      </c>
      <c r="H74" s="352">
        <v>495000</v>
      </c>
      <c r="I74" s="352">
        <v>1522100</v>
      </c>
      <c r="J74" s="352">
        <v>150000</v>
      </c>
      <c r="K74" s="352">
        <v>381500</v>
      </c>
      <c r="L74" s="352">
        <v>74850</v>
      </c>
      <c r="M74" s="352">
        <v>606350</v>
      </c>
      <c r="N74" s="349"/>
      <c r="O74" s="350"/>
    </row>
    <row r="75" spans="1:15" s="293" customFormat="1" ht="84">
      <c r="A75" s="360" t="s">
        <v>763</v>
      </c>
      <c r="B75" s="289" t="s">
        <v>768</v>
      </c>
      <c r="C75" s="289" t="s">
        <v>1028</v>
      </c>
      <c r="D75" s="290" t="s">
        <v>1030</v>
      </c>
      <c r="E75" s="320" t="s">
        <v>1029</v>
      </c>
      <c r="F75" s="353">
        <v>0</v>
      </c>
      <c r="G75" s="354">
        <v>10000</v>
      </c>
      <c r="H75" s="354">
        <v>0</v>
      </c>
      <c r="I75" s="354">
        <v>10000</v>
      </c>
      <c r="J75" s="353">
        <v>0</v>
      </c>
      <c r="K75" s="353">
        <v>5000</v>
      </c>
      <c r="L75" s="353">
        <v>0</v>
      </c>
      <c r="M75" s="353">
        <v>5000</v>
      </c>
      <c r="N75" s="341" t="s">
        <v>954</v>
      </c>
      <c r="O75" s="344">
        <v>0.5</v>
      </c>
    </row>
    <row r="76" spans="1:15" s="293" customFormat="1" ht="126">
      <c r="A76" s="360" t="s">
        <v>767</v>
      </c>
      <c r="B76" s="289" t="s">
        <v>974</v>
      </c>
      <c r="C76" s="289" t="s">
        <v>1037</v>
      </c>
      <c r="D76" s="290" t="s">
        <v>1035</v>
      </c>
      <c r="E76" s="320" t="s">
        <v>1036</v>
      </c>
      <c r="F76" s="353">
        <v>300000</v>
      </c>
      <c r="G76" s="354">
        <v>0</v>
      </c>
      <c r="H76" s="354">
        <v>0</v>
      </c>
      <c r="I76" s="354">
        <v>300000</v>
      </c>
      <c r="J76" s="353">
        <v>150000</v>
      </c>
      <c r="K76" s="353">
        <v>0</v>
      </c>
      <c r="L76" s="353">
        <v>0</v>
      </c>
      <c r="M76" s="353">
        <v>150000</v>
      </c>
      <c r="N76" s="341" t="s">
        <v>954</v>
      </c>
      <c r="O76" s="344">
        <v>0.5</v>
      </c>
    </row>
    <row r="77" spans="1:15" s="293" customFormat="1" ht="105">
      <c r="A77" s="360" t="s">
        <v>771</v>
      </c>
      <c r="B77" s="289" t="s">
        <v>752</v>
      </c>
      <c r="C77" s="289" t="s">
        <v>1031</v>
      </c>
      <c r="D77" s="290" t="s">
        <v>1032</v>
      </c>
      <c r="E77" s="320" t="s">
        <v>1033</v>
      </c>
      <c r="F77" s="353">
        <v>0</v>
      </c>
      <c r="G77" s="354">
        <v>199400</v>
      </c>
      <c r="H77" s="354">
        <v>0</v>
      </c>
      <c r="I77" s="354">
        <v>199400</v>
      </c>
      <c r="J77" s="354">
        <v>0</v>
      </c>
      <c r="K77" s="355">
        <v>170400</v>
      </c>
      <c r="L77" s="355">
        <v>0</v>
      </c>
      <c r="M77" s="353">
        <v>170400</v>
      </c>
      <c r="N77" s="341" t="s">
        <v>954</v>
      </c>
      <c r="O77" s="344">
        <v>0.85456369107321961</v>
      </c>
    </row>
    <row r="78" spans="1:15" s="293" customFormat="1" ht="273">
      <c r="A78" s="360" t="s">
        <v>776</v>
      </c>
      <c r="B78" s="289" t="s">
        <v>756</v>
      </c>
      <c r="C78" s="289" t="s">
        <v>1034</v>
      </c>
      <c r="D78" s="290" t="s">
        <v>975</v>
      </c>
      <c r="E78" s="320" t="s">
        <v>985</v>
      </c>
      <c r="F78" s="353">
        <v>0</v>
      </c>
      <c r="G78" s="354">
        <v>332000</v>
      </c>
      <c r="H78" s="354">
        <v>0</v>
      </c>
      <c r="I78" s="354">
        <v>332000</v>
      </c>
      <c r="J78" s="353">
        <v>0</v>
      </c>
      <c r="K78" s="353">
        <v>146100</v>
      </c>
      <c r="L78" s="353">
        <v>0</v>
      </c>
      <c r="M78" s="353">
        <v>146100</v>
      </c>
      <c r="N78" s="341" t="s">
        <v>954</v>
      </c>
      <c r="O78" s="344">
        <v>0.44006024096385543</v>
      </c>
    </row>
    <row r="79" spans="1:15" s="293" customFormat="1" ht="168">
      <c r="A79" s="360" t="s">
        <v>780</v>
      </c>
      <c r="B79" s="289" t="s">
        <v>1237</v>
      </c>
      <c r="C79" s="289" t="s">
        <v>1238</v>
      </c>
      <c r="D79" s="290" t="s">
        <v>1239</v>
      </c>
      <c r="E79" s="320" t="s">
        <v>985</v>
      </c>
      <c r="F79" s="353">
        <v>0</v>
      </c>
      <c r="G79" s="354">
        <v>0</v>
      </c>
      <c r="H79" s="354">
        <v>495000</v>
      </c>
      <c r="I79" s="354">
        <v>495000</v>
      </c>
      <c r="J79" s="353">
        <v>0</v>
      </c>
      <c r="K79" s="353">
        <v>0</v>
      </c>
      <c r="L79" s="353">
        <v>74850</v>
      </c>
      <c r="M79" s="353">
        <v>74850</v>
      </c>
      <c r="N79" s="341" t="s">
        <v>954</v>
      </c>
      <c r="O79" s="344">
        <v>0.15121212121212121</v>
      </c>
    </row>
    <row r="80" spans="1:15" s="293" customFormat="1" ht="84">
      <c r="A80" s="360" t="s">
        <v>784</v>
      </c>
      <c r="B80" s="289" t="s">
        <v>760</v>
      </c>
      <c r="C80" s="289" t="s">
        <v>1025</v>
      </c>
      <c r="D80" s="290" t="s">
        <v>1026</v>
      </c>
      <c r="E80" s="320" t="s">
        <v>985</v>
      </c>
      <c r="F80" s="353">
        <v>0</v>
      </c>
      <c r="G80" s="354">
        <v>60000</v>
      </c>
      <c r="H80" s="354">
        <v>0</v>
      </c>
      <c r="I80" s="354">
        <v>60000</v>
      </c>
      <c r="J80" s="353">
        <v>0</v>
      </c>
      <c r="K80" s="353">
        <v>0</v>
      </c>
      <c r="L80" s="353">
        <v>0</v>
      </c>
      <c r="M80" s="353">
        <v>0</v>
      </c>
      <c r="N80" s="341" t="s">
        <v>957</v>
      </c>
      <c r="O80" s="344">
        <v>0</v>
      </c>
    </row>
    <row r="81" spans="1:15" s="293" customFormat="1" ht="147">
      <c r="A81" s="360" t="s">
        <v>788</v>
      </c>
      <c r="B81" s="289" t="s">
        <v>764</v>
      </c>
      <c r="C81" s="289" t="s">
        <v>976</v>
      </c>
      <c r="D81" s="290" t="s">
        <v>1027</v>
      </c>
      <c r="E81" s="320" t="s">
        <v>985</v>
      </c>
      <c r="F81" s="353">
        <v>0</v>
      </c>
      <c r="G81" s="354">
        <v>125700</v>
      </c>
      <c r="H81" s="354">
        <v>0</v>
      </c>
      <c r="I81" s="354">
        <v>125700</v>
      </c>
      <c r="J81" s="353">
        <v>0</v>
      </c>
      <c r="K81" s="353">
        <v>60000</v>
      </c>
      <c r="L81" s="353">
        <v>0</v>
      </c>
      <c r="M81" s="353">
        <v>60000</v>
      </c>
      <c r="N81" s="341" t="s">
        <v>954</v>
      </c>
      <c r="O81" s="344">
        <v>0.47732696897374699</v>
      </c>
    </row>
    <row r="82" spans="1:15" s="335" customFormat="1">
      <c r="A82" s="330" t="s">
        <v>113</v>
      </c>
      <c r="B82" s="331"/>
      <c r="C82" s="332"/>
      <c r="D82" s="331"/>
      <c r="E82" s="333"/>
      <c r="F82" s="352">
        <v>28071100</v>
      </c>
      <c r="G82" s="352">
        <v>707000</v>
      </c>
      <c r="H82" s="352">
        <v>30000</v>
      </c>
      <c r="I82" s="352">
        <v>28808100</v>
      </c>
      <c r="J82" s="352">
        <v>14871563.279999999</v>
      </c>
      <c r="K82" s="352">
        <v>131517</v>
      </c>
      <c r="L82" s="352">
        <v>0</v>
      </c>
      <c r="M82" s="352">
        <v>15003080.279999999</v>
      </c>
      <c r="N82" s="349"/>
      <c r="O82" s="350"/>
    </row>
    <row r="83" spans="1:15" s="293" customFormat="1" ht="189">
      <c r="A83" s="360" t="s">
        <v>792</v>
      </c>
      <c r="B83" s="289" t="s">
        <v>1094</v>
      </c>
      <c r="C83" s="289" t="s">
        <v>1095</v>
      </c>
      <c r="D83" s="290" t="s">
        <v>1096</v>
      </c>
      <c r="E83" s="320" t="s">
        <v>985</v>
      </c>
      <c r="F83" s="353">
        <v>1000000</v>
      </c>
      <c r="G83" s="354">
        <v>0</v>
      </c>
      <c r="H83" s="354">
        <v>0</v>
      </c>
      <c r="I83" s="354">
        <v>1000000</v>
      </c>
      <c r="J83" s="353">
        <v>629998</v>
      </c>
      <c r="K83" s="353">
        <v>0</v>
      </c>
      <c r="L83" s="353">
        <v>0</v>
      </c>
      <c r="M83" s="353">
        <v>629998</v>
      </c>
      <c r="N83" s="341" t="s">
        <v>954</v>
      </c>
      <c r="O83" s="344">
        <v>0.62999799999999995</v>
      </c>
    </row>
    <row r="84" spans="1:15" s="293" customFormat="1" ht="399">
      <c r="A84" s="360" t="s">
        <v>795</v>
      </c>
      <c r="B84" s="289" t="s">
        <v>1099</v>
      </c>
      <c r="C84" s="289" t="s">
        <v>1097</v>
      </c>
      <c r="D84" s="290" t="s">
        <v>1098</v>
      </c>
      <c r="E84" s="320" t="s">
        <v>985</v>
      </c>
      <c r="F84" s="353">
        <v>974300</v>
      </c>
      <c r="G84" s="354">
        <v>0</v>
      </c>
      <c r="H84" s="354">
        <v>0</v>
      </c>
      <c r="I84" s="354">
        <v>974300</v>
      </c>
      <c r="J84" s="353">
        <v>623400</v>
      </c>
      <c r="K84" s="353">
        <v>0</v>
      </c>
      <c r="L84" s="353">
        <v>0</v>
      </c>
      <c r="M84" s="353">
        <v>623400</v>
      </c>
      <c r="N84" s="341" t="s">
        <v>954</v>
      </c>
      <c r="O84" s="344">
        <v>0.63984399055732322</v>
      </c>
    </row>
    <row r="85" spans="1:15" s="293" customFormat="1" ht="84">
      <c r="A85" s="360" t="s">
        <v>799</v>
      </c>
      <c r="B85" s="289" t="s">
        <v>1100</v>
      </c>
      <c r="C85" s="289" t="s">
        <v>1101</v>
      </c>
      <c r="D85" s="290" t="s">
        <v>1102</v>
      </c>
      <c r="E85" s="320" t="s">
        <v>985</v>
      </c>
      <c r="F85" s="353">
        <v>1000000</v>
      </c>
      <c r="G85" s="354">
        <v>0</v>
      </c>
      <c r="H85" s="354">
        <v>0</v>
      </c>
      <c r="I85" s="354">
        <v>1000000</v>
      </c>
      <c r="J85" s="353">
        <v>657621</v>
      </c>
      <c r="K85" s="353">
        <v>0</v>
      </c>
      <c r="L85" s="353">
        <v>0</v>
      </c>
      <c r="M85" s="353">
        <v>657621</v>
      </c>
      <c r="N85" s="341" t="s">
        <v>954</v>
      </c>
      <c r="O85" s="344">
        <v>0.65762100000000001</v>
      </c>
    </row>
    <row r="86" spans="1:15" s="293" customFormat="1" ht="147">
      <c r="A86" s="360" t="s">
        <v>803</v>
      </c>
      <c r="B86" s="289" t="s">
        <v>1103</v>
      </c>
      <c r="C86" s="289" t="s">
        <v>1104</v>
      </c>
      <c r="D86" s="290" t="s">
        <v>1105</v>
      </c>
      <c r="E86" s="320" t="s">
        <v>1036</v>
      </c>
      <c r="F86" s="353">
        <v>1000000</v>
      </c>
      <c r="G86" s="354">
        <v>0</v>
      </c>
      <c r="H86" s="354">
        <v>0</v>
      </c>
      <c r="I86" s="354">
        <v>1000000</v>
      </c>
      <c r="J86" s="353">
        <v>900000</v>
      </c>
      <c r="K86" s="353">
        <v>0</v>
      </c>
      <c r="L86" s="353">
        <v>0</v>
      </c>
      <c r="M86" s="353">
        <v>900000</v>
      </c>
      <c r="N86" s="341" t="s">
        <v>954</v>
      </c>
      <c r="O86" s="344">
        <v>0.9</v>
      </c>
    </row>
    <row r="87" spans="1:15" s="293" customFormat="1" ht="357">
      <c r="A87" s="360" t="s">
        <v>807</v>
      </c>
      <c r="B87" s="289" t="s">
        <v>1106</v>
      </c>
      <c r="C87" s="289" t="s">
        <v>1107</v>
      </c>
      <c r="D87" s="290" t="s">
        <v>1108</v>
      </c>
      <c r="E87" s="320" t="s">
        <v>985</v>
      </c>
      <c r="F87" s="353">
        <v>225000</v>
      </c>
      <c r="G87" s="354">
        <v>0</v>
      </c>
      <c r="H87" s="354">
        <v>0</v>
      </c>
      <c r="I87" s="354">
        <v>225000</v>
      </c>
      <c r="J87" s="353">
        <v>219980</v>
      </c>
      <c r="K87" s="353">
        <v>0</v>
      </c>
      <c r="L87" s="353">
        <v>0</v>
      </c>
      <c r="M87" s="353">
        <v>219980</v>
      </c>
      <c r="N87" s="341" t="s">
        <v>954</v>
      </c>
      <c r="O87" s="344">
        <v>0.97768888888888894</v>
      </c>
    </row>
    <row r="88" spans="1:15" s="293" customFormat="1" ht="252">
      <c r="A88" s="360" t="s">
        <v>811</v>
      </c>
      <c r="B88" s="289" t="s">
        <v>1111</v>
      </c>
      <c r="C88" s="289" t="s">
        <v>1109</v>
      </c>
      <c r="D88" s="290" t="s">
        <v>1110</v>
      </c>
      <c r="E88" s="320" t="s">
        <v>985</v>
      </c>
      <c r="F88" s="353">
        <v>105000</v>
      </c>
      <c r="G88" s="354">
        <v>0</v>
      </c>
      <c r="H88" s="354">
        <v>0</v>
      </c>
      <c r="I88" s="354">
        <v>105000</v>
      </c>
      <c r="J88" s="353">
        <v>100000</v>
      </c>
      <c r="K88" s="353">
        <v>0</v>
      </c>
      <c r="L88" s="353">
        <v>0</v>
      </c>
      <c r="M88" s="353">
        <v>100000</v>
      </c>
      <c r="N88" s="341" t="s">
        <v>954</v>
      </c>
      <c r="O88" s="344">
        <v>0.95238095238095233</v>
      </c>
    </row>
    <row r="89" spans="1:15" s="293" customFormat="1" ht="273">
      <c r="A89" s="360" t="s">
        <v>815</v>
      </c>
      <c r="B89" s="289" t="s">
        <v>1112</v>
      </c>
      <c r="C89" s="289" t="s">
        <v>1113</v>
      </c>
      <c r="D89" s="290" t="s">
        <v>1114</v>
      </c>
      <c r="E89" s="320" t="s">
        <v>985</v>
      </c>
      <c r="F89" s="353">
        <v>900000</v>
      </c>
      <c r="G89" s="354">
        <v>0</v>
      </c>
      <c r="H89" s="354">
        <v>0</v>
      </c>
      <c r="I89" s="354">
        <v>900000</v>
      </c>
      <c r="J89" s="353">
        <v>550000</v>
      </c>
      <c r="K89" s="353">
        <v>0</v>
      </c>
      <c r="L89" s="353">
        <v>0</v>
      </c>
      <c r="M89" s="353">
        <v>550000</v>
      </c>
      <c r="N89" s="341" t="s">
        <v>954</v>
      </c>
      <c r="O89" s="344">
        <v>0.61111111111111116</v>
      </c>
    </row>
    <row r="90" spans="1:15" s="293" customFormat="1" ht="261" customHeight="1">
      <c r="A90" s="360" t="s">
        <v>819</v>
      </c>
      <c r="B90" s="289" t="s">
        <v>1115</v>
      </c>
      <c r="C90" s="289" t="s">
        <v>1116</v>
      </c>
      <c r="D90" s="290" t="s">
        <v>1117</v>
      </c>
      <c r="E90" s="320" t="s">
        <v>985</v>
      </c>
      <c r="F90" s="353">
        <v>725000</v>
      </c>
      <c r="G90" s="354">
        <v>0</v>
      </c>
      <c r="H90" s="354">
        <v>0</v>
      </c>
      <c r="I90" s="354">
        <v>725000</v>
      </c>
      <c r="J90" s="353">
        <v>224000</v>
      </c>
      <c r="K90" s="353">
        <v>0</v>
      </c>
      <c r="L90" s="353">
        <v>0</v>
      </c>
      <c r="M90" s="353">
        <v>224000</v>
      </c>
      <c r="N90" s="341" t="s">
        <v>954</v>
      </c>
      <c r="O90" s="344">
        <v>0.30896551724137933</v>
      </c>
    </row>
    <row r="91" spans="1:15" s="293" customFormat="1" ht="189">
      <c r="A91" s="360" t="s">
        <v>823</v>
      </c>
      <c r="B91" s="289" t="s">
        <v>1118</v>
      </c>
      <c r="C91" s="289" t="s">
        <v>1119</v>
      </c>
      <c r="D91" s="290" t="s">
        <v>1120</v>
      </c>
      <c r="E91" s="320" t="s">
        <v>1036</v>
      </c>
      <c r="F91" s="353">
        <v>1000000</v>
      </c>
      <c r="G91" s="354">
        <v>0</v>
      </c>
      <c r="H91" s="354">
        <v>0</v>
      </c>
      <c r="I91" s="354">
        <v>1000000</v>
      </c>
      <c r="J91" s="353">
        <v>688864</v>
      </c>
      <c r="K91" s="353">
        <v>0</v>
      </c>
      <c r="L91" s="353">
        <v>0</v>
      </c>
      <c r="M91" s="353">
        <v>688864</v>
      </c>
      <c r="N91" s="341" t="s">
        <v>954</v>
      </c>
      <c r="O91" s="344">
        <v>0.68886400000000003</v>
      </c>
    </row>
    <row r="92" spans="1:15" s="293" customFormat="1" ht="147">
      <c r="A92" s="360" t="s">
        <v>827</v>
      </c>
      <c r="B92" s="289" t="s">
        <v>1121</v>
      </c>
      <c r="C92" s="289" t="s">
        <v>1122</v>
      </c>
      <c r="D92" s="290" t="s">
        <v>1123</v>
      </c>
      <c r="E92" s="320" t="s">
        <v>985</v>
      </c>
      <c r="F92" s="353">
        <v>105000</v>
      </c>
      <c r="G92" s="354">
        <v>0</v>
      </c>
      <c r="H92" s="354">
        <v>0</v>
      </c>
      <c r="I92" s="354">
        <v>105000</v>
      </c>
      <c r="J92" s="353">
        <v>95100</v>
      </c>
      <c r="K92" s="353">
        <v>0</v>
      </c>
      <c r="L92" s="353">
        <v>0</v>
      </c>
      <c r="M92" s="353">
        <v>95100</v>
      </c>
      <c r="N92" s="341" t="s">
        <v>954</v>
      </c>
      <c r="O92" s="344">
        <v>0.90571428571428569</v>
      </c>
    </row>
    <row r="93" spans="1:15" s="293" customFormat="1" ht="210">
      <c r="A93" s="360" t="s">
        <v>831</v>
      </c>
      <c r="B93" s="289" t="s">
        <v>1124</v>
      </c>
      <c r="C93" s="289" t="s">
        <v>1125</v>
      </c>
      <c r="D93" s="290" t="s">
        <v>1126</v>
      </c>
      <c r="E93" s="320" t="s">
        <v>1036</v>
      </c>
      <c r="F93" s="353">
        <v>1000000</v>
      </c>
      <c r="G93" s="354">
        <v>0</v>
      </c>
      <c r="H93" s="354">
        <v>0</v>
      </c>
      <c r="I93" s="354">
        <v>1000000</v>
      </c>
      <c r="J93" s="353">
        <v>399992</v>
      </c>
      <c r="K93" s="353">
        <v>0</v>
      </c>
      <c r="L93" s="353">
        <v>0</v>
      </c>
      <c r="M93" s="353">
        <v>399992</v>
      </c>
      <c r="N93" s="341" t="s">
        <v>954</v>
      </c>
      <c r="O93" s="344">
        <v>0.39999200000000001</v>
      </c>
    </row>
    <row r="94" spans="1:15" s="293" customFormat="1" ht="189">
      <c r="A94" s="360" t="s">
        <v>835</v>
      </c>
      <c r="B94" s="289" t="s">
        <v>1127</v>
      </c>
      <c r="C94" s="289" t="s">
        <v>1128</v>
      </c>
      <c r="D94" s="290" t="s">
        <v>1129</v>
      </c>
      <c r="E94" s="320" t="s">
        <v>985</v>
      </c>
      <c r="F94" s="353">
        <v>119800</v>
      </c>
      <c r="G94" s="354">
        <v>0</v>
      </c>
      <c r="H94" s="354">
        <v>0</v>
      </c>
      <c r="I94" s="354">
        <v>119800</v>
      </c>
      <c r="J94" s="353">
        <v>66060</v>
      </c>
      <c r="K94" s="353">
        <v>0</v>
      </c>
      <c r="L94" s="353">
        <v>0</v>
      </c>
      <c r="M94" s="353">
        <v>66060</v>
      </c>
      <c r="N94" s="341" t="s">
        <v>954</v>
      </c>
      <c r="O94" s="344">
        <v>0.55141903171953255</v>
      </c>
    </row>
    <row r="95" spans="1:15" s="293" customFormat="1" ht="168">
      <c r="A95" s="360" t="s">
        <v>838</v>
      </c>
      <c r="B95" s="289" t="s">
        <v>1130</v>
      </c>
      <c r="C95" s="289" t="s">
        <v>1131</v>
      </c>
      <c r="D95" s="290" t="s">
        <v>1132</v>
      </c>
      <c r="E95" s="320" t="s">
        <v>1192</v>
      </c>
      <c r="F95" s="353">
        <v>250000</v>
      </c>
      <c r="G95" s="354">
        <v>0</v>
      </c>
      <c r="H95" s="354">
        <v>0</v>
      </c>
      <c r="I95" s="354">
        <v>250000</v>
      </c>
      <c r="J95" s="353">
        <v>246300</v>
      </c>
      <c r="K95" s="353">
        <v>0</v>
      </c>
      <c r="L95" s="353">
        <v>0</v>
      </c>
      <c r="M95" s="353">
        <v>246300</v>
      </c>
      <c r="N95" s="341" t="s">
        <v>955</v>
      </c>
      <c r="O95" s="344">
        <v>0.98519999999999996</v>
      </c>
    </row>
    <row r="96" spans="1:15" s="293" customFormat="1" ht="210">
      <c r="A96" s="360" t="s">
        <v>842</v>
      </c>
      <c r="B96" s="289" t="s">
        <v>1161</v>
      </c>
      <c r="C96" s="289" t="s">
        <v>1162</v>
      </c>
      <c r="D96" s="290" t="s">
        <v>1163</v>
      </c>
      <c r="E96" s="320" t="s">
        <v>985</v>
      </c>
      <c r="F96" s="353">
        <v>205000</v>
      </c>
      <c r="G96" s="354">
        <v>0</v>
      </c>
      <c r="H96" s="354">
        <v>0</v>
      </c>
      <c r="I96" s="354">
        <v>205000</v>
      </c>
      <c r="J96" s="353">
        <v>160000</v>
      </c>
      <c r="K96" s="353">
        <v>0</v>
      </c>
      <c r="L96" s="353">
        <v>0</v>
      </c>
      <c r="M96" s="353">
        <v>160000</v>
      </c>
      <c r="N96" s="341" t="s">
        <v>954</v>
      </c>
      <c r="O96" s="344">
        <v>0.78048780487804881</v>
      </c>
    </row>
    <row r="97" spans="1:15" s="293" customFormat="1" ht="231">
      <c r="A97" s="360" t="s">
        <v>846</v>
      </c>
      <c r="B97" s="289" t="s">
        <v>1164</v>
      </c>
      <c r="C97" s="289" t="s">
        <v>1165</v>
      </c>
      <c r="D97" s="290" t="s">
        <v>1166</v>
      </c>
      <c r="E97" s="320" t="s">
        <v>985</v>
      </c>
      <c r="F97" s="353">
        <v>1000000</v>
      </c>
      <c r="G97" s="354">
        <v>0</v>
      </c>
      <c r="H97" s="354">
        <v>0</v>
      </c>
      <c r="I97" s="354">
        <v>1000000</v>
      </c>
      <c r="J97" s="353">
        <v>900000</v>
      </c>
      <c r="K97" s="353">
        <v>0</v>
      </c>
      <c r="L97" s="353">
        <v>0</v>
      </c>
      <c r="M97" s="353">
        <v>900000</v>
      </c>
      <c r="N97" s="341" t="s">
        <v>954</v>
      </c>
      <c r="O97" s="344">
        <v>0.9</v>
      </c>
    </row>
    <row r="98" spans="1:15" s="293" customFormat="1" ht="210">
      <c r="A98" s="360" t="s">
        <v>850</v>
      </c>
      <c r="B98" s="289" t="s">
        <v>1167</v>
      </c>
      <c r="C98" s="289" t="s">
        <v>1168</v>
      </c>
      <c r="D98" s="290" t="s">
        <v>1169</v>
      </c>
      <c r="E98" s="320" t="s">
        <v>1033</v>
      </c>
      <c r="F98" s="353">
        <v>1000000</v>
      </c>
      <c r="G98" s="354">
        <v>0</v>
      </c>
      <c r="H98" s="354">
        <v>0</v>
      </c>
      <c r="I98" s="354">
        <v>1000000</v>
      </c>
      <c r="J98" s="353">
        <v>800000</v>
      </c>
      <c r="K98" s="353">
        <v>0</v>
      </c>
      <c r="L98" s="353">
        <v>0</v>
      </c>
      <c r="M98" s="353">
        <v>800000</v>
      </c>
      <c r="N98" s="341" t="s">
        <v>954</v>
      </c>
      <c r="O98" s="344">
        <v>0.8</v>
      </c>
    </row>
    <row r="99" spans="1:15" s="293" customFormat="1" ht="189">
      <c r="A99" s="360" t="s">
        <v>854</v>
      </c>
      <c r="B99" s="289" t="s">
        <v>777</v>
      </c>
      <c r="C99" s="289" t="s">
        <v>1156</v>
      </c>
      <c r="D99" s="290" t="s">
        <v>1157</v>
      </c>
      <c r="E99" s="320" t="s">
        <v>988</v>
      </c>
      <c r="F99" s="353">
        <v>0</v>
      </c>
      <c r="G99" s="354">
        <v>20000</v>
      </c>
      <c r="H99" s="354">
        <v>0</v>
      </c>
      <c r="I99" s="354">
        <v>20000</v>
      </c>
      <c r="J99" s="353">
        <v>0</v>
      </c>
      <c r="K99" s="353">
        <v>20000</v>
      </c>
      <c r="L99" s="353">
        <v>0</v>
      </c>
      <c r="M99" s="353">
        <v>20000</v>
      </c>
      <c r="N99" s="341" t="s">
        <v>955</v>
      </c>
      <c r="O99" s="344">
        <v>1</v>
      </c>
    </row>
    <row r="100" spans="1:15" s="293" customFormat="1" ht="210">
      <c r="A100" s="360" t="s">
        <v>858</v>
      </c>
      <c r="B100" s="289" t="s">
        <v>977</v>
      </c>
      <c r="C100" s="289" t="s">
        <v>1170</v>
      </c>
      <c r="D100" s="290" t="s">
        <v>1171</v>
      </c>
      <c r="E100" s="320" t="s">
        <v>1033</v>
      </c>
      <c r="F100" s="353">
        <v>500000</v>
      </c>
      <c r="G100" s="354">
        <v>0</v>
      </c>
      <c r="H100" s="354">
        <v>0</v>
      </c>
      <c r="I100" s="354">
        <v>500000</v>
      </c>
      <c r="J100" s="353">
        <v>500000</v>
      </c>
      <c r="K100" s="353">
        <v>0</v>
      </c>
      <c r="L100" s="353">
        <v>0</v>
      </c>
      <c r="M100" s="353">
        <v>500000</v>
      </c>
      <c r="N100" s="341" t="s">
        <v>955</v>
      </c>
      <c r="O100" s="344">
        <v>1</v>
      </c>
    </row>
    <row r="101" spans="1:15" s="293" customFormat="1" ht="231">
      <c r="A101" s="360" t="s">
        <v>862</v>
      </c>
      <c r="B101" s="289" t="s">
        <v>1172</v>
      </c>
      <c r="C101" s="289" t="s">
        <v>1173</v>
      </c>
      <c r="D101" s="290" t="s">
        <v>1174</v>
      </c>
      <c r="E101" s="320" t="s">
        <v>985</v>
      </c>
      <c r="F101" s="353">
        <v>500000</v>
      </c>
      <c r="G101" s="354">
        <v>0</v>
      </c>
      <c r="H101" s="354">
        <v>0</v>
      </c>
      <c r="I101" s="354">
        <v>500000</v>
      </c>
      <c r="J101" s="353">
        <v>450000</v>
      </c>
      <c r="K101" s="353">
        <v>0</v>
      </c>
      <c r="L101" s="353">
        <v>0</v>
      </c>
      <c r="M101" s="353">
        <v>450000</v>
      </c>
      <c r="N101" s="341" t="s">
        <v>954</v>
      </c>
      <c r="O101" s="344">
        <v>0.9</v>
      </c>
    </row>
    <row r="102" spans="1:15" s="293" customFormat="1" ht="231">
      <c r="A102" s="360" t="s">
        <v>866</v>
      </c>
      <c r="B102" s="289" t="s">
        <v>1175</v>
      </c>
      <c r="C102" s="289" t="s">
        <v>1176</v>
      </c>
      <c r="D102" s="290" t="s">
        <v>1177</v>
      </c>
      <c r="E102" s="320" t="s">
        <v>1033</v>
      </c>
      <c r="F102" s="353">
        <v>980000</v>
      </c>
      <c r="G102" s="354">
        <v>0</v>
      </c>
      <c r="H102" s="354">
        <v>0</v>
      </c>
      <c r="I102" s="354">
        <v>980000</v>
      </c>
      <c r="J102" s="353">
        <v>330500</v>
      </c>
      <c r="K102" s="353">
        <v>0</v>
      </c>
      <c r="L102" s="353">
        <v>0</v>
      </c>
      <c r="M102" s="353">
        <v>330500</v>
      </c>
      <c r="N102" s="341" t="s">
        <v>954</v>
      </c>
      <c r="O102" s="344">
        <v>0.33724489795918366</v>
      </c>
    </row>
    <row r="103" spans="1:15" s="293" customFormat="1" ht="210">
      <c r="A103" s="360" t="s">
        <v>871</v>
      </c>
      <c r="B103" s="289" t="s">
        <v>1178</v>
      </c>
      <c r="C103" s="289" t="s">
        <v>1179</v>
      </c>
      <c r="D103" s="290" t="s">
        <v>1180</v>
      </c>
      <c r="E103" s="320" t="s">
        <v>985</v>
      </c>
      <c r="F103" s="353">
        <v>55000</v>
      </c>
      <c r="G103" s="354">
        <v>0</v>
      </c>
      <c r="H103" s="354">
        <v>0</v>
      </c>
      <c r="I103" s="354">
        <v>55000</v>
      </c>
      <c r="J103" s="353">
        <v>49928</v>
      </c>
      <c r="K103" s="353">
        <v>0</v>
      </c>
      <c r="L103" s="353">
        <v>0</v>
      </c>
      <c r="M103" s="353">
        <v>49928</v>
      </c>
      <c r="N103" s="341" t="s">
        <v>954</v>
      </c>
      <c r="O103" s="344">
        <v>0.90778181818181813</v>
      </c>
    </row>
    <row r="104" spans="1:15" s="293" customFormat="1" ht="168">
      <c r="A104" s="360" t="s">
        <v>875</v>
      </c>
      <c r="B104" s="289" t="s">
        <v>1181</v>
      </c>
      <c r="C104" s="289" t="s">
        <v>1182</v>
      </c>
      <c r="D104" s="290" t="s">
        <v>1183</v>
      </c>
      <c r="E104" s="320" t="s">
        <v>985</v>
      </c>
      <c r="F104" s="353">
        <v>1000000</v>
      </c>
      <c r="G104" s="354">
        <v>0</v>
      </c>
      <c r="H104" s="354">
        <v>0</v>
      </c>
      <c r="I104" s="354">
        <v>1000000</v>
      </c>
      <c r="J104" s="353">
        <v>499930</v>
      </c>
      <c r="K104" s="353">
        <v>0</v>
      </c>
      <c r="L104" s="353">
        <v>0</v>
      </c>
      <c r="M104" s="353">
        <v>499930</v>
      </c>
      <c r="N104" s="341" t="s">
        <v>954</v>
      </c>
      <c r="O104" s="344">
        <v>0.49992999999999999</v>
      </c>
    </row>
    <row r="105" spans="1:15" s="293" customFormat="1" ht="105">
      <c r="A105" s="360" t="s">
        <v>879</v>
      </c>
      <c r="B105" s="289" t="s">
        <v>789</v>
      </c>
      <c r="C105" s="289" t="s">
        <v>1186</v>
      </c>
      <c r="D105" s="290" t="s">
        <v>1187</v>
      </c>
      <c r="E105" s="320" t="s">
        <v>1033</v>
      </c>
      <c r="F105" s="353">
        <v>14000</v>
      </c>
      <c r="G105" s="354">
        <v>0</v>
      </c>
      <c r="H105" s="354">
        <v>0</v>
      </c>
      <c r="I105" s="354">
        <v>14000</v>
      </c>
      <c r="J105" s="353">
        <v>7500</v>
      </c>
      <c r="K105" s="353">
        <v>0</v>
      </c>
      <c r="L105" s="353">
        <v>0</v>
      </c>
      <c r="M105" s="353">
        <v>7500</v>
      </c>
      <c r="N105" s="341" t="s">
        <v>954</v>
      </c>
      <c r="O105" s="344">
        <v>0.5357142857142857</v>
      </c>
    </row>
    <row r="106" spans="1:15" s="293" customFormat="1" ht="189">
      <c r="A106" s="360" t="s">
        <v>883</v>
      </c>
      <c r="B106" s="289" t="s">
        <v>1080</v>
      </c>
      <c r="C106" s="289" t="s">
        <v>1081</v>
      </c>
      <c r="D106" s="290" t="s">
        <v>1082</v>
      </c>
      <c r="E106" s="320" t="s">
        <v>985</v>
      </c>
      <c r="F106" s="353">
        <v>55000</v>
      </c>
      <c r="G106" s="354">
        <v>0</v>
      </c>
      <c r="H106" s="354">
        <v>0</v>
      </c>
      <c r="I106" s="354">
        <v>55000</v>
      </c>
      <c r="J106" s="353">
        <v>50000</v>
      </c>
      <c r="K106" s="353">
        <v>0</v>
      </c>
      <c r="L106" s="353">
        <v>0</v>
      </c>
      <c r="M106" s="353">
        <v>50000</v>
      </c>
      <c r="N106" s="341" t="s">
        <v>954</v>
      </c>
      <c r="O106" s="344">
        <v>0.90909090909090906</v>
      </c>
    </row>
    <row r="107" spans="1:15" s="293" customFormat="1" ht="189">
      <c r="A107" s="360" t="s">
        <v>887</v>
      </c>
      <c r="B107" s="289" t="s">
        <v>1083</v>
      </c>
      <c r="C107" s="289" t="s">
        <v>1086</v>
      </c>
      <c r="D107" s="290" t="s">
        <v>1087</v>
      </c>
      <c r="E107" s="320" t="s">
        <v>985</v>
      </c>
      <c r="F107" s="353">
        <v>800000</v>
      </c>
      <c r="G107" s="354">
        <v>0</v>
      </c>
      <c r="H107" s="354">
        <v>0</v>
      </c>
      <c r="I107" s="354">
        <v>800000</v>
      </c>
      <c r="J107" s="353">
        <v>520000</v>
      </c>
      <c r="K107" s="353">
        <v>0</v>
      </c>
      <c r="L107" s="353">
        <v>0</v>
      </c>
      <c r="M107" s="353">
        <v>520000</v>
      </c>
      <c r="N107" s="341" t="s">
        <v>954</v>
      </c>
      <c r="O107" s="344">
        <v>0.65</v>
      </c>
    </row>
    <row r="108" spans="1:15" s="293" customFormat="1" ht="168">
      <c r="A108" s="360" t="s">
        <v>890</v>
      </c>
      <c r="B108" s="289" t="s">
        <v>1084</v>
      </c>
      <c r="C108" s="289" t="s">
        <v>1088</v>
      </c>
      <c r="D108" s="290" t="s">
        <v>1089</v>
      </c>
      <c r="E108" s="320" t="s">
        <v>985</v>
      </c>
      <c r="F108" s="353">
        <v>650000</v>
      </c>
      <c r="G108" s="354">
        <v>0</v>
      </c>
      <c r="H108" s="354">
        <v>0</v>
      </c>
      <c r="I108" s="354">
        <v>650000</v>
      </c>
      <c r="J108" s="353">
        <v>181421</v>
      </c>
      <c r="K108" s="353">
        <v>0</v>
      </c>
      <c r="L108" s="353">
        <v>0</v>
      </c>
      <c r="M108" s="353">
        <v>181421</v>
      </c>
      <c r="N108" s="341" t="s">
        <v>954</v>
      </c>
      <c r="O108" s="344">
        <v>0.27910923076923078</v>
      </c>
    </row>
    <row r="109" spans="1:15" s="293" customFormat="1" ht="231">
      <c r="A109" s="360" t="s">
        <v>894</v>
      </c>
      <c r="B109" s="289" t="s">
        <v>1085</v>
      </c>
      <c r="C109" s="289" t="s">
        <v>1090</v>
      </c>
      <c r="D109" s="290" t="s">
        <v>1091</v>
      </c>
      <c r="E109" s="320" t="s">
        <v>985</v>
      </c>
      <c r="F109" s="353">
        <v>800000</v>
      </c>
      <c r="G109" s="354">
        <v>0</v>
      </c>
      <c r="H109" s="354">
        <v>0</v>
      </c>
      <c r="I109" s="354">
        <v>800000</v>
      </c>
      <c r="J109" s="353">
        <v>508800</v>
      </c>
      <c r="K109" s="353">
        <v>0</v>
      </c>
      <c r="L109" s="353">
        <v>0</v>
      </c>
      <c r="M109" s="353">
        <v>508800</v>
      </c>
      <c r="N109" s="341" t="s">
        <v>954</v>
      </c>
      <c r="O109" s="344">
        <v>0.63600000000000001</v>
      </c>
    </row>
    <row r="110" spans="1:15" s="293" customFormat="1" ht="147">
      <c r="A110" s="360" t="s">
        <v>898</v>
      </c>
      <c r="B110" s="289" t="s">
        <v>698</v>
      </c>
      <c r="C110" s="290" t="s">
        <v>1184</v>
      </c>
      <c r="D110" s="290" t="s">
        <v>1185</v>
      </c>
      <c r="E110" s="320" t="s">
        <v>1033</v>
      </c>
      <c r="F110" s="353">
        <v>0</v>
      </c>
      <c r="G110" s="353">
        <v>15000</v>
      </c>
      <c r="H110" s="353">
        <v>0</v>
      </c>
      <c r="I110" s="354">
        <v>15000</v>
      </c>
      <c r="J110" s="355">
        <v>0</v>
      </c>
      <c r="K110" s="355">
        <v>4400</v>
      </c>
      <c r="L110" s="355">
        <v>0</v>
      </c>
      <c r="M110" s="353">
        <v>4400</v>
      </c>
      <c r="N110" s="341" t="s">
        <v>954</v>
      </c>
      <c r="O110" s="344">
        <v>0.29333333333333333</v>
      </c>
    </row>
    <row r="111" spans="1:15" s="293" customFormat="1" ht="105">
      <c r="A111" s="360" t="s">
        <v>902</v>
      </c>
      <c r="B111" s="289" t="s">
        <v>1074</v>
      </c>
      <c r="C111" s="289" t="s">
        <v>1075</v>
      </c>
      <c r="D111" s="290" t="s">
        <v>1076</v>
      </c>
      <c r="E111" s="320" t="s">
        <v>985</v>
      </c>
      <c r="F111" s="353">
        <v>0</v>
      </c>
      <c r="G111" s="354">
        <v>284200</v>
      </c>
      <c r="H111" s="354">
        <v>0</v>
      </c>
      <c r="I111" s="354">
        <v>284200</v>
      </c>
      <c r="J111" s="353">
        <v>0</v>
      </c>
      <c r="K111" s="353">
        <v>35300</v>
      </c>
      <c r="L111" s="353">
        <v>0</v>
      </c>
      <c r="M111" s="353">
        <v>35300</v>
      </c>
      <c r="N111" s="341" t="s">
        <v>954</v>
      </c>
      <c r="O111" s="344">
        <v>0.12420830401125968</v>
      </c>
    </row>
    <row r="112" spans="1:15" s="293" customFormat="1" ht="168">
      <c r="A112" s="360" t="s">
        <v>906</v>
      </c>
      <c r="B112" s="289" t="s">
        <v>1077</v>
      </c>
      <c r="C112" s="289" t="s">
        <v>1078</v>
      </c>
      <c r="D112" s="290" t="s">
        <v>1079</v>
      </c>
      <c r="E112" s="320" t="s">
        <v>985</v>
      </c>
      <c r="F112" s="353">
        <v>0</v>
      </c>
      <c r="G112" s="354">
        <v>254000</v>
      </c>
      <c r="H112" s="354">
        <v>0</v>
      </c>
      <c r="I112" s="354">
        <v>254000</v>
      </c>
      <c r="J112" s="353">
        <v>0</v>
      </c>
      <c r="K112" s="353">
        <v>21000</v>
      </c>
      <c r="L112" s="353">
        <v>0</v>
      </c>
      <c r="M112" s="353">
        <v>21000</v>
      </c>
      <c r="N112" s="341" t="s">
        <v>954</v>
      </c>
      <c r="O112" s="344">
        <v>8.2677165354330714E-2</v>
      </c>
    </row>
    <row r="113" spans="1:15" s="293" customFormat="1" ht="126">
      <c r="A113" s="360" t="s">
        <v>1262</v>
      </c>
      <c r="B113" s="289" t="s">
        <v>796</v>
      </c>
      <c r="C113" s="289" t="s">
        <v>797</v>
      </c>
      <c r="D113" s="290" t="s">
        <v>798</v>
      </c>
      <c r="E113" s="320" t="s">
        <v>985</v>
      </c>
      <c r="F113" s="353">
        <v>0</v>
      </c>
      <c r="G113" s="354">
        <v>3800</v>
      </c>
      <c r="H113" s="354">
        <v>0</v>
      </c>
      <c r="I113" s="354">
        <v>3800</v>
      </c>
      <c r="J113" s="353">
        <v>0</v>
      </c>
      <c r="K113" s="355">
        <v>1900</v>
      </c>
      <c r="L113" s="353">
        <v>0</v>
      </c>
      <c r="M113" s="353">
        <v>1900</v>
      </c>
      <c r="N113" s="341" t="s">
        <v>954</v>
      </c>
      <c r="O113" s="344">
        <v>0.5</v>
      </c>
    </row>
    <row r="114" spans="1:15" s="293" customFormat="1" ht="147">
      <c r="A114" s="360" t="s">
        <v>1263</v>
      </c>
      <c r="B114" s="289" t="s">
        <v>808</v>
      </c>
      <c r="C114" s="363" t="s">
        <v>1133</v>
      </c>
      <c r="D114" s="351" t="s">
        <v>1134</v>
      </c>
      <c r="E114" s="320" t="s">
        <v>985</v>
      </c>
      <c r="F114" s="353">
        <v>4618000</v>
      </c>
      <c r="G114" s="354">
        <v>0</v>
      </c>
      <c r="H114" s="354">
        <v>0</v>
      </c>
      <c r="I114" s="354">
        <v>4618000</v>
      </c>
      <c r="J114" s="353">
        <v>1127766.1000000001</v>
      </c>
      <c r="K114" s="353">
        <v>0</v>
      </c>
      <c r="L114" s="353">
        <v>0</v>
      </c>
      <c r="M114" s="353">
        <v>1127766.1000000001</v>
      </c>
      <c r="N114" s="341" t="s">
        <v>954</v>
      </c>
      <c r="O114" s="344">
        <v>0.24421093546990041</v>
      </c>
    </row>
    <row r="115" spans="1:15" s="293" customFormat="1" ht="140.25" customHeight="1">
      <c r="A115" s="360" t="s">
        <v>1264</v>
      </c>
      <c r="B115" s="289" t="s">
        <v>816</v>
      </c>
      <c r="C115" s="289" t="s">
        <v>1135</v>
      </c>
      <c r="D115" s="290" t="s">
        <v>1137</v>
      </c>
      <c r="E115" s="320" t="s">
        <v>1136</v>
      </c>
      <c r="F115" s="353">
        <v>130000</v>
      </c>
      <c r="G115" s="354">
        <v>0</v>
      </c>
      <c r="H115" s="354">
        <v>0</v>
      </c>
      <c r="I115" s="354">
        <v>130000</v>
      </c>
      <c r="J115" s="353">
        <v>0</v>
      </c>
      <c r="K115" s="353">
        <v>0</v>
      </c>
      <c r="L115" s="353">
        <v>0</v>
      </c>
      <c r="M115" s="353">
        <v>0</v>
      </c>
      <c r="N115" s="341" t="s">
        <v>957</v>
      </c>
      <c r="O115" s="344">
        <v>0</v>
      </c>
    </row>
    <row r="116" spans="1:15" s="293" customFormat="1" ht="63">
      <c r="A116" s="360" t="s">
        <v>1265</v>
      </c>
      <c r="B116" s="289" t="s">
        <v>863</v>
      </c>
      <c r="C116" s="289" t="s">
        <v>1138</v>
      </c>
      <c r="D116" s="290" t="s">
        <v>1139</v>
      </c>
      <c r="E116" s="320" t="s">
        <v>985</v>
      </c>
      <c r="F116" s="353">
        <v>380000</v>
      </c>
      <c r="G116" s="354">
        <v>0</v>
      </c>
      <c r="H116" s="354">
        <v>0</v>
      </c>
      <c r="I116" s="354">
        <v>380000</v>
      </c>
      <c r="J116" s="353">
        <v>200000</v>
      </c>
      <c r="K116" s="353">
        <v>0</v>
      </c>
      <c r="L116" s="353">
        <v>0</v>
      </c>
      <c r="M116" s="353">
        <v>200000</v>
      </c>
      <c r="N116" s="341" t="s">
        <v>954</v>
      </c>
      <c r="O116" s="344">
        <v>0.52631578947368418</v>
      </c>
    </row>
    <row r="117" spans="1:15" s="293" customFormat="1" ht="252">
      <c r="A117" s="360" t="s">
        <v>1266</v>
      </c>
      <c r="B117" s="289" t="s">
        <v>1140</v>
      </c>
      <c r="C117" s="289" t="s">
        <v>1142</v>
      </c>
      <c r="D117" s="290" t="s">
        <v>1141</v>
      </c>
      <c r="E117" s="320" t="s">
        <v>985</v>
      </c>
      <c r="F117" s="353">
        <v>2000000</v>
      </c>
      <c r="G117" s="354">
        <v>0</v>
      </c>
      <c r="H117" s="354">
        <v>0</v>
      </c>
      <c r="I117" s="354">
        <v>2000000</v>
      </c>
      <c r="J117" s="353">
        <v>1007600</v>
      </c>
      <c r="K117" s="353">
        <v>0</v>
      </c>
      <c r="L117" s="353">
        <v>0</v>
      </c>
      <c r="M117" s="353">
        <v>1007600</v>
      </c>
      <c r="N117" s="341" t="s">
        <v>954</v>
      </c>
      <c r="O117" s="344">
        <v>0.50380000000000003</v>
      </c>
    </row>
    <row r="118" spans="1:15" s="293" customFormat="1" ht="105">
      <c r="A118" s="360" t="s">
        <v>1267</v>
      </c>
      <c r="B118" s="289" t="s">
        <v>1143</v>
      </c>
      <c r="C118" s="289" t="s">
        <v>1144</v>
      </c>
      <c r="D118" s="290" t="s">
        <v>1145</v>
      </c>
      <c r="E118" s="320" t="s">
        <v>985</v>
      </c>
      <c r="F118" s="353">
        <v>3780000</v>
      </c>
      <c r="G118" s="354">
        <v>0</v>
      </c>
      <c r="H118" s="354">
        <v>0</v>
      </c>
      <c r="I118" s="354">
        <v>3780000</v>
      </c>
      <c r="J118" s="353">
        <v>1926803.18</v>
      </c>
      <c r="K118" s="353">
        <v>0</v>
      </c>
      <c r="L118" s="353">
        <v>0</v>
      </c>
      <c r="M118" s="353">
        <v>1926803.18</v>
      </c>
      <c r="N118" s="341" t="s">
        <v>954</v>
      </c>
      <c r="O118" s="344">
        <v>0.50973629100529094</v>
      </c>
    </row>
    <row r="119" spans="1:15" s="293" customFormat="1" ht="126">
      <c r="A119" s="360" t="s">
        <v>1268</v>
      </c>
      <c r="B119" s="289" t="s">
        <v>820</v>
      </c>
      <c r="C119" s="289" t="s">
        <v>1148</v>
      </c>
      <c r="D119" s="290" t="s">
        <v>1149</v>
      </c>
      <c r="E119" s="320" t="s">
        <v>988</v>
      </c>
      <c r="F119" s="353">
        <v>200000</v>
      </c>
      <c r="G119" s="354">
        <v>0</v>
      </c>
      <c r="H119" s="354">
        <v>0</v>
      </c>
      <c r="I119" s="354">
        <v>200000</v>
      </c>
      <c r="J119" s="353">
        <v>200000</v>
      </c>
      <c r="K119" s="353">
        <v>0</v>
      </c>
      <c r="L119" s="353">
        <v>0</v>
      </c>
      <c r="M119" s="353">
        <v>200000</v>
      </c>
      <c r="N119" s="341" t="s">
        <v>955</v>
      </c>
      <c r="O119" s="344">
        <v>1</v>
      </c>
    </row>
    <row r="120" spans="1:15" s="293" customFormat="1" ht="126">
      <c r="A120" s="360" t="s">
        <v>1269</v>
      </c>
      <c r="B120" s="289" t="s">
        <v>1240</v>
      </c>
      <c r="C120" s="289" t="s">
        <v>1241</v>
      </c>
      <c r="D120" s="290" t="s">
        <v>530</v>
      </c>
      <c r="E120" s="320" t="s">
        <v>1040</v>
      </c>
      <c r="F120" s="353">
        <v>0</v>
      </c>
      <c r="G120" s="354">
        <v>0</v>
      </c>
      <c r="H120" s="354">
        <v>30000</v>
      </c>
      <c r="I120" s="354">
        <v>30000</v>
      </c>
      <c r="J120" s="353">
        <v>0</v>
      </c>
      <c r="K120" s="353">
        <v>0</v>
      </c>
      <c r="L120" s="353">
        <v>0</v>
      </c>
      <c r="M120" s="353">
        <v>0</v>
      </c>
      <c r="N120" s="341" t="s">
        <v>957</v>
      </c>
      <c r="O120" s="344">
        <v>0</v>
      </c>
    </row>
    <row r="121" spans="1:15" s="293" customFormat="1" ht="63">
      <c r="A121" s="360" t="s">
        <v>1270</v>
      </c>
      <c r="B121" s="289" t="s">
        <v>978</v>
      </c>
      <c r="C121" s="289" t="s">
        <v>1146</v>
      </c>
      <c r="D121" s="290" t="s">
        <v>1147</v>
      </c>
      <c r="E121" s="320" t="s">
        <v>1029</v>
      </c>
      <c r="F121" s="353">
        <v>0</v>
      </c>
      <c r="G121" s="354">
        <v>10000</v>
      </c>
      <c r="H121" s="354">
        <v>0</v>
      </c>
      <c r="I121" s="354">
        <v>10000</v>
      </c>
      <c r="J121" s="353">
        <v>0</v>
      </c>
      <c r="K121" s="353">
        <v>5000</v>
      </c>
      <c r="L121" s="353">
        <v>0</v>
      </c>
      <c r="M121" s="353">
        <v>5000</v>
      </c>
      <c r="N121" s="341" t="s">
        <v>954</v>
      </c>
      <c r="O121" s="344">
        <v>0.5</v>
      </c>
    </row>
    <row r="122" spans="1:15" s="293" customFormat="1" ht="126">
      <c r="A122" s="360" t="s">
        <v>1271</v>
      </c>
      <c r="B122" s="289" t="s">
        <v>839</v>
      </c>
      <c r="C122" s="289" t="s">
        <v>840</v>
      </c>
      <c r="D122" s="290" t="s">
        <v>841</v>
      </c>
      <c r="E122" s="320" t="s">
        <v>988</v>
      </c>
      <c r="F122" s="353">
        <v>0</v>
      </c>
      <c r="G122" s="354">
        <v>10000</v>
      </c>
      <c r="H122" s="354">
        <v>0</v>
      </c>
      <c r="I122" s="354">
        <v>10000</v>
      </c>
      <c r="J122" s="353">
        <v>0</v>
      </c>
      <c r="K122" s="353">
        <v>10000</v>
      </c>
      <c r="L122" s="353">
        <v>0</v>
      </c>
      <c r="M122" s="353">
        <v>10000</v>
      </c>
      <c r="N122" s="341" t="s">
        <v>955</v>
      </c>
      <c r="O122" s="344">
        <v>1</v>
      </c>
    </row>
    <row r="123" spans="1:15" s="293" customFormat="1" ht="63">
      <c r="A123" s="360" t="s">
        <v>1272</v>
      </c>
      <c r="B123" s="289" t="s">
        <v>979</v>
      </c>
      <c r="C123" s="289" t="s">
        <v>1150</v>
      </c>
      <c r="D123" s="290" t="s">
        <v>806</v>
      </c>
      <c r="E123" s="320" t="s">
        <v>988</v>
      </c>
      <c r="F123" s="353">
        <v>0</v>
      </c>
      <c r="G123" s="354">
        <v>10000</v>
      </c>
      <c r="H123" s="354">
        <v>0</v>
      </c>
      <c r="I123" s="354">
        <v>10000</v>
      </c>
      <c r="J123" s="353">
        <v>0</v>
      </c>
      <c r="K123" s="353">
        <v>10000</v>
      </c>
      <c r="L123" s="353">
        <v>0</v>
      </c>
      <c r="M123" s="353">
        <v>10000</v>
      </c>
      <c r="N123" s="341" t="s">
        <v>955</v>
      </c>
      <c r="O123" s="344">
        <v>1</v>
      </c>
    </row>
    <row r="124" spans="1:15" s="293" customFormat="1" ht="84">
      <c r="A124" s="360" t="s">
        <v>1273</v>
      </c>
      <c r="B124" s="289" t="s">
        <v>1158</v>
      </c>
      <c r="C124" s="289" t="s">
        <v>1159</v>
      </c>
      <c r="D124" s="290" t="s">
        <v>1160</v>
      </c>
      <c r="E124" s="320" t="s">
        <v>1136</v>
      </c>
      <c r="F124" s="353">
        <v>0</v>
      </c>
      <c r="G124" s="354">
        <v>20000</v>
      </c>
      <c r="H124" s="354">
        <v>0</v>
      </c>
      <c r="I124" s="354">
        <v>20000</v>
      </c>
      <c r="J124" s="353">
        <v>0</v>
      </c>
      <c r="K124" s="353">
        <v>0</v>
      </c>
      <c r="L124" s="353">
        <v>0</v>
      </c>
      <c r="M124" s="353">
        <v>0</v>
      </c>
      <c r="N124" s="341" t="s">
        <v>957</v>
      </c>
      <c r="O124" s="344">
        <v>0</v>
      </c>
    </row>
    <row r="125" spans="1:15" s="293" customFormat="1" ht="84">
      <c r="A125" s="360" t="s">
        <v>1274</v>
      </c>
      <c r="B125" s="289" t="s">
        <v>1151</v>
      </c>
      <c r="C125" s="289" t="s">
        <v>1152</v>
      </c>
      <c r="D125" s="290" t="s">
        <v>806</v>
      </c>
      <c r="E125" s="320" t="s">
        <v>985</v>
      </c>
      <c r="F125" s="353">
        <v>0</v>
      </c>
      <c r="G125" s="354">
        <v>35000</v>
      </c>
      <c r="H125" s="354">
        <v>0</v>
      </c>
      <c r="I125" s="354">
        <v>35000</v>
      </c>
      <c r="J125" s="353">
        <v>0</v>
      </c>
      <c r="K125" s="353">
        <v>0</v>
      </c>
      <c r="L125" s="353">
        <v>0</v>
      </c>
      <c r="M125" s="353">
        <v>0</v>
      </c>
      <c r="N125" s="341" t="s">
        <v>957</v>
      </c>
      <c r="O125" s="344">
        <v>0</v>
      </c>
    </row>
    <row r="126" spans="1:15" s="293" customFormat="1" ht="210">
      <c r="A126" s="360" t="s">
        <v>1275</v>
      </c>
      <c r="B126" s="289" t="s">
        <v>1153</v>
      </c>
      <c r="C126" s="289" t="s">
        <v>1154</v>
      </c>
      <c r="D126" s="290" t="s">
        <v>1155</v>
      </c>
      <c r="E126" s="320" t="s">
        <v>985</v>
      </c>
      <c r="F126" s="353">
        <v>1000000</v>
      </c>
      <c r="G126" s="354">
        <v>0</v>
      </c>
      <c r="H126" s="354">
        <v>0</v>
      </c>
      <c r="I126" s="354">
        <v>1000000</v>
      </c>
      <c r="J126" s="353">
        <v>50000</v>
      </c>
      <c r="K126" s="353">
        <v>0</v>
      </c>
      <c r="L126" s="353">
        <v>0</v>
      </c>
      <c r="M126" s="353">
        <v>50000</v>
      </c>
      <c r="N126" s="341" t="s">
        <v>954</v>
      </c>
      <c r="O126" s="344">
        <v>0.05</v>
      </c>
    </row>
    <row r="127" spans="1:15" s="293" customFormat="1" ht="105">
      <c r="A127" s="360" t="s">
        <v>1276</v>
      </c>
      <c r="B127" s="289" t="s">
        <v>843</v>
      </c>
      <c r="C127" s="289" t="s">
        <v>1092</v>
      </c>
      <c r="D127" s="290" t="s">
        <v>1093</v>
      </c>
      <c r="E127" s="320" t="s">
        <v>985</v>
      </c>
      <c r="F127" s="353">
        <v>0</v>
      </c>
      <c r="G127" s="354">
        <v>45000</v>
      </c>
      <c r="H127" s="354">
        <v>0</v>
      </c>
      <c r="I127" s="354">
        <v>45000</v>
      </c>
      <c r="J127" s="353">
        <v>0</v>
      </c>
      <c r="K127" s="353">
        <v>23917</v>
      </c>
      <c r="L127" s="353">
        <v>0</v>
      </c>
      <c r="M127" s="353">
        <v>23917</v>
      </c>
      <c r="N127" s="341" t="s">
        <v>954</v>
      </c>
      <c r="O127" s="344">
        <v>0.5314888888888889</v>
      </c>
    </row>
    <row r="128" spans="1:15" s="335" customFormat="1">
      <c r="A128" s="330" t="s">
        <v>92</v>
      </c>
      <c r="B128" s="331"/>
      <c r="C128" s="332"/>
      <c r="D128" s="331"/>
      <c r="E128" s="333"/>
      <c r="F128" s="352">
        <v>1093600</v>
      </c>
      <c r="G128" s="352">
        <v>359400</v>
      </c>
      <c r="H128" s="352">
        <v>25000</v>
      </c>
      <c r="I128" s="352">
        <v>1478000</v>
      </c>
      <c r="J128" s="352">
        <v>524865.4</v>
      </c>
      <c r="K128" s="352">
        <v>181975.89</v>
      </c>
      <c r="L128" s="352">
        <v>0</v>
      </c>
      <c r="M128" s="352">
        <v>706841.29</v>
      </c>
      <c r="N128" s="349"/>
      <c r="O128" s="350"/>
    </row>
    <row r="129" spans="1:15" s="293" customFormat="1" ht="84">
      <c r="A129" s="360" t="s">
        <v>1277</v>
      </c>
      <c r="B129" s="289" t="s">
        <v>847</v>
      </c>
      <c r="C129" s="289" t="s">
        <v>1038</v>
      </c>
      <c r="D129" s="290" t="s">
        <v>1039</v>
      </c>
      <c r="E129" s="320" t="s">
        <v>988</v>
      </c>
      <c r="F129" s="353">
        <v>43600</v>
      </c>
      <c r="G129" s="354">
        <v>0</v>
      </c>
      <c r="H129" s="354">
        <v>0</v>
      </c>
      <c r="I129" s="354">
        <v>43600</v>
      </c>
      <c r="J129" s="356">
        <v>43600</v>
      </c>
      <c r="K129" s="356">
        <v>0</v>
      </c>
      <c r="L129" s="356">
        <v>0</v>
      </c>
      <c r="M129" s="353">
        <v>43600</v>
      </c>
      <c r="N129" s="341" t="s">
        <v>955</v>
      </c>
      <c r="O129" s="344">
        <v>1</v>
      </c>
    </row>
    <row r="130" spans="1:15" s="293" customFormat="1" ht="105">
      <c r="A130" s="360" t="s">
        <v>1278</v>
      </c>
      <c r="B130" s="289" t="s">
        <v>851</v>
      </c>
      <c r="C130" s="289" t="s">
        <v>980</v>
      </c>
      <c r="D130" s="290" t="s">
        <v>1041</v>
      </c>
      <c r="E130" s="320" t="s">
        <v>1040</v>
      </c>
      <c r="F130" s="353">
        <v>0</v>
      </c>
      <c r="G130" s="354">
        <v>9500</v>
      </c>
      <c r="H130" s="354">
        <v>0</v>
      </c>
      <c r="I130" s="354">
        <v>9500</v>
      </c>
      <c r="J130" s="353">
        <v>0</v>
      </c>
      <c r="K130" s="353">
        <v>0</v>
      </c>
      <c r="L130" s="353">
        <v>0</v>
      </c>
      <c r="M130" s="353">
        <v>0</v>
      </c>
      <c r="N130" s="341" t="s">
        <v>957</v>
      </c>
      <c r="O130" s="344">
        <v>0</v>
      </c>
    </row>
    <row r="131" spans="1:15" s="293" customFormat="1" ht="63">
      <c r="A131" s="360" t="s">
        <v>1279</v>
      </c>
      <c r="B131" s="289" t="s">
        <v>1066</v>
      </c>
      <c r="C131" s="289" t="s">
        <v>1067</v>
      </c>
      <c r="D131" s="290" t="s">
        <v>1068</v>
      </c>
      <c r="E131" s="320" t="s">
        <v>1040</v>
      </c>
      <c r="F131" s="353">
        <v>0</v>
      </c>
      <c r="G131" s="354">
        <v>2000</v>
      </c>
      <c r="H131" s="354">
        <v>0</v>
      </c>
      <c r="I131" s="354">
        <v>2000</v>
      </c>
      <c r="J131" s="353">
        <v>0</v>
      </c>
      <c r="K131" s="353">
        <v>0</v>
      </c>
      <c r="L131" s="353">
        <v>0</v>
      </c>
      <c r="M131" s="353">
        <v>0</v>
      </c>
      <c r="N131" s="341" t="s">
        <v>957</v>
      </c>
      <c r="O131" s="344">
        <v>0</v>
      </c>
    </row>
    <row r="132" spans="1:15" s="293" customFormat="1" ht="63">
      <c r="A132" s="360" t="s">
        <v>1280</v>
      </c>
      <c r="B132" s="289" t="s">
        <v>1244</v>
      </c>
      <c r="C132" s="289" t="s">
        <v>1245</v>
      </c>
      <c r="D132" s="290" t="s">
        <v>1246</v>
      </c>
      <c r="E132" s="320" t="s">
        <v>1249</v>
      </c>
      <c r="F132" s="353">
        <v>0</v>
      </c>
      <c r="G132" s="354">
        <v>0</v>
      </c>
      <c r="H132" s="354">
        <v>15000</v>
      </c>
      <c r="I132" s="354">
        <v>15000</v>
      </c>
      <c r="J132" s="353">
        <v>0</v>
      </c>
      <c r="K132" s="353">
        <v>0</v>
      </c>
      <c r="L132" s="353">
        <v>0</v>
      </c>
      <c r="M132" s="353">
        <v>0</v>
      </c>
      <c r="N132" s="341" t="s">
        <v>957</v>
      </c>
      <c r="O132" s="344">
        <v>0</v>
      </c>
    </row>
    <row r="133" spans="1:15" s="293" customFormat="1" ht="105">
      <c r="A133" s="360" t="s">
        <v>1281</v>
      </c>
      <c r="B133" s="289" t="s">
        <v>1242</v>
      </c>
      <c r="C133" s="289" t="s">
        <v>1247</v>
      </c>
      <c r="D133" s="290" t="s">
        <v>1248</v>
      </c>
      <c r="E133" s="320" t="s">
        <v>1250</v>
      </c>
      <c r="F133" s="353">
        <v>0</v>
      </c>
      <c r="G133" s="354">
        <v>0</v>
      </c>
      <c r="H133" s="354">
        <v>10000</v>
      </c>
      <c r="I133" s="354">
        <v>10000</v>
      </c>
      <c r="J133" s="353">
        <v>0</v>
      </c>
      <c r="K133" s="353">
        <v>0</v>
      </c>
      <c r="L133" s="353">
        <v>0</v>
      </c>
      <c r="M133" s="353">
        <v>0</v>
      </c>
      <c r="N133" s="341" t="s">
        <v>957</v>
      </c>
      <c r="O133" s="344">
        <v>0</v>
      </c>
    </row>
    <row r="134" spans="1:15" s="293" customFormat="1" ht="84">
      <c r="A134" s="360" t="s">
        <v>1282</v>
      </c>
      <c r="B134" s="289" t="s">
        <v>1056</v>
      </c>
      <c r="C134" s="289" t="s">
        <v>1243</v>
      </c>
      <c r="D134" s="290" t="s">
        <v>1057</v>
      </c>
      <c r="E134" s="320" t="s">
        <v>1053</v>
      </c>
      <c r="F134" s="353">
        <v>350000</v>
      </c>
      <c r="G134" s="354">
        <v>0</v>
      </c>
      <c r="H134" s="354">
        <v>0</v>
      </c>
      <c r="I134" s="354">
        <v>350000</v>
      </c>
      <c r="J134" s="353">
        <v>264310</v>
      </c>
      <c r="K134" s="353">
        <v>0</v>
      </c>
      <c r="L134" s="353">
        <v>0</v>
      </c>
      <c r="M134" s="353">
        <v>264310</v>
      </c>
      <c r="N134" s="341" t="s">
        <v>955</v>
      </c>
      <c r="O134" s="344">
        <v>0.7551714285714286</v>
      </c>
    </row>
    <row r="135" spans="1:15" s="293" customFormat="1" ht="105">
      <c r="A135" s="360" t="s">
        <v>1283</v>
      </c>
      <c r="B135" s="289" t="s">
        <v>855</v>
      </c>
      <c r="C135" s="289" t="s">
        <v>1048</v>
      </c>
      <c r="D135" s="290" t="s">
        <v>1049</v>
      </c>
      <c r="E135" s="320" t="s">
        <v>988</v>
      </c>
      <c r="F135" s="353">
        <v>0</v>
      </c>
      <c r="G135" s="354">
        <v>25000</v>
      </c>
      <c r="H135" s="354">
        <v>0</v>
      </c>
      <c r="I135" s="354">
        <v>25000</v>
      </c>
      <c r="J135" s="353">
        <v>0</v>
      </c>
      <c r="K135" s="353">
        <v>25000</v>
      </c>
      <c r="L135" s="353">
        <v>0</v>
      </c>
      <c r="M135" s="353">
        <v>25000</v>
      </c>
      <c r="N135" s="341" t="s">
        <v>955</v>
      </c>
      <c r="O135" s="344">
        <v>1</v>
      </c>
    </row>
    <row r="136" spans="1:15" s="293" customFormat="1" ht="63">
      <c r="A136" s="360" t="s">
        <v>1284</v>
      </c>
      <c r="B136" s="289" t="s">
        <v>1046</v>
      </c>
      <c r="C136" s="289" t="s">
        <v>1047</v>
      </c>
      <c r="D136" s="290" t="s">
        <v>981</v>
      </c>
      <c r="E136" s="320" t="s">
        <v>985</v>
      </c>
      <c r="F136" s="353">
        <v>500000</v>
      </c>
      <c r="G136" s="354">
        <v>32000</v>
      </c>
      <c r="H136" s="354">
        <v>0</v>
      </c>
      <c r="I136" s="354">
        <v>532000</v>
      </c>
      <c r="J136" s="353">
        <v>196955.4</v>
      </c>
      <c r="K136" s="353">
        <v>32000</v>
      </c>
      <c r="L136" s="353">
        <v>0</v>
      </c>
      <c r="M136" s="353">
        <v>228955.4</v>
      </c>
      <c r="N136" s="341" t="s">
        <v>954</v>
      </c>
      <c r="O136" s="344">
        <v>0.4303672932330827</v>
      </c>
    </row>
    <row r="137" spans="1:15" s="293" customFormat="1" ht="147">
      <c r="A137" s="360" t="s">
        <v>1285</v>
      </c>
      <c r="B137" s="289" t="s">
        <v>982</v>
      </c>
      <c r="C137" s="289" t="s">
        <v>1050</v>
      </c>
      <c r="D137" s="290" t="s">
        <v>983</v>
      </c>
      <c r="E137" s="320" t="s">
        <v>992</v>
      </c>
      <c r="F137" s="353">
        <v>0</v>
      </c>
      <c r="G137" s="354">
        <v>15000</v>
      </c>
      <c r="H137" s="354">
        <v>0</v>
      </c>
      <c r="I137" s="354">
        <v>15000</v>
      </c>
      <c r="J137" s="353">
        <v>0</v>
      </c>
      <c r="K137" s="353">
        <v>14917.89</v>
      </c>
      <c r="L137" s="353">
        <v>0</v>
      </c>
      <c r="M137" s="353">
        <v>14917.89</v>
      </c>
      <c r="N137" s="341" t="s">
        <v>955</v>
      </c>
      <c r="O137" s="344">
        <v>0.99452599999999991</v>
      </c>
    </row>
    <row r="138" spans="1:15" s="293" customFormat="1" ht="63">
      <c r="A138" s="360" t="s">
        <v>1286</v>
      </c>
      <c r="B138" s="289" t="s">
        <v>1043</v>
      </c>
      <c r="C138" s="289" t="s">
        <v>1044</v>
      </c>
      <c r="D138" s="290" t="s">
        <v>1045</v>
      </c>
      <c r="E138" s="320" t="s">
        <v>988</v>
      </c>
      <c r="F138" s="353">
        <v>0</v>
      </c>
      <c r="G138" s="354">
        <v>2000</v>
      </c>
      <c r="H138" s="354">
        <v>0</v>
      </c>
      <c r="I138" s="354">
        <v>2000</v>
      </c>
      <c r="J138" s="353">
        <v>0</v>
      </c>
      <c r="K138" s="353">
        <v>2000</v>
      </c>
      <c r="L138" s="353">
        <v>0</v>
      </c>
      <c r="M138" s="353">
        <v>2000</v>
      </c>
      <c r="N138" s="341" t="s">
        <v>955</v>
      </c>
      <c r="O138" s="344">
        <v>1</v>
      </c>
    </row>
    <row r="139" spans="1:15" s="293" customFormat="1" ht="84">
      <c r="A139" s="360" t="s">
        <v>1287</v>
      </c>
      <c r="B139" s="289" t="s">
        <v>872</v>
      </c>
      <c r="C139" s="289" t="s">
        <v>873</v>
      </c>
      <c r="D139" s="290" t="s">
        <v>1042</v>
      </c>
      <c r="E139" s="320" t="s">
        <v>992</v>
      </c>
      <c r="F139" s="353">
        <v>0</v>
      </c>
      <c r="G139" s="354">
        <v>15000</v>
      </c>
      <c r="H139" s="354">
        <v>0</v>
      </c>
      <c r="I139" s="354">
        <v>15000</v>
      </c>
      <c r="J139" s="353">
        <v>0</v>
      </c>
      <c r="K139" s="353">
        <v>14400</v>
      </c>
      <c r="L139" s="353">
        <v>0</v>
      </c>
      <c r="M139" s="353">
        <v>14400</v>
      </c>
      <c r="N139" s="341" t="s">
        <v>955</v>
      </c>
      <c r="O139" s="344">
        <v>0.96</v>
      </c>
    </row>
    <row r="140" spans="1:15" s="293" customFormat="1" ht="147">
      <c r="A140" s="360" t="s">
        <v>1288</v>
      </c>
      <c r="B140" s="289" t="s">
        <v>984</v>
      </c>
      <c r="C140" s="289" t="s">
        <v>1058</v>
      </c>
      <c r="D140" s="290" t="s">
        <v>1059</v>
      </c>
      <c r="E140" s="320" t="s">
        <v>1033</v>
      </c>
      <c r="F140" s="353">
        <v>0</v>
      </c>
      <c r="G140" s="354">
        <v>20000</v>
      </c>
      <c r="H140" s="354">
        <v>0</v>
      </c>
      <c r="I140" s="354">
        <v>20000</v>
      </c>
      <c r="J140" s="353">
        <v>0</v>
      </c>
      <c r="K140" s="353">
        <v>16760</v>
      </c>
      <c r="L140" s="353">
        <v>0</v>
      </c>
      <c r="M140" s="353">
        <v>16760</v>
      </c>
      <c r="N140" s="341" t="s">
        <v>954</v>
      </c>
      <c r="O140" s="344">
        <v>0.83799999999999997</v>
      </c>
    </row>
    <row r="141" spans="1:15" s="293" customFormat="1" ht="105">
      <c r="A141" s="360" t="s">
        <v>1289</v>
      </c>
      <c r="B141" s="289" t="s">
        <v>1060</v>
      </c>
      <c r="C141" s="289" t="s">
        <v>1062</v>
      </c>
      <c r="D141" s="290" t="s">
        <v>1061</v>
      </c>
      <c r="E141" s="320" t="s">
        <v>1036</v>
      </c>
      <c r="F141" s="353">
        <v>0</v>
      </c>
      <c r="G141" s="354">
        <v>10000</v>
      </c>
      <c r="H141" s="354">
        <v>0</v>
      </c>
      <c r="I141" s="354">
        <v>10000</v>
      </c>
      <c r="J141" s="353">
        <v>0</v>
      </c>
      <c r="K141" s="353">
        <v>5000</v>
      </c>
      <c r="L141" s="353">
        <v>0</v>
      </c>
      <c r="M141" s="353">
        <v>5000</v>
      </c>
      <c r="N141" s="341" t="s">
        <v>954</v>
      </c>
      <c r="O141" s="344">
        <v>0.5</v>
      </c>
    </row>
    <row r="142" spans="1:15" s="293" customFormat="1" ht="63">
      <c r="A142" s="360" t="s">
        <v>1290</v>
      </c>
      <c r="B142" s="289" t="s">
        <v>876</v>
      </c>
      <c r="C142" s="289" t="s">
        <v>1051</v>
      </c>
      <c r="D142" s="290" t="s">
        <v>1052</v>
      </c>
      <c r="E142" s="320" t="s">
        <v>985</v>
      </c>
      <c r="F142" s="353">
        <v>0</v>
      </c>
      <c r="G142" s="354">
        <v>79000</v>
      </c>
      <c r="H142" s="354">
        <v>0</v>
      </c>
      <c r="I142" s="354">
        <v>79000</v>
      </c>
      <c r="J142" s="353">
        <v>0</v>
      </c>
      <c r="K142" s="353">
        <v>39500</v>
      </c>
      <c r="L142" s="353">
        <v>0</v>
      </c>
      <c r="M142" s="353">
        <v>39500</v>
      </c>
      <c r="N142" s="341" t="s">
        <v>954</v>
      </c>
      <c r="O142" s="344">
        <v>0.5</v>
      </c>
    </row>
    <row r="143" spans="1:15" s="293" customFormat="1" ht="84">
      <c r="A143" s="360" t="s">
        <v>1291</v>
      </c>
      <c r="B143" s="289" t="s">
        <v>891</v>
      </c>
      <c r="C143" s="289" t="s">
        <v>1054</v>
      </c>
      <c r="D143" s="290" t="s">
        <v>1055</v>
      </c>
      <c r="E143" s="320" t="s">
        <v>1053</v>
      </c>
      <c r="F143" s="353">
        <v>0</v>
      </c>
      <c r="G143" s="354">
        <v>19900</v>
      </c>
      <c r="H143" s="354">
        <v>0</v>
      </c>
      <c r="I143" s="354">
        <v>19900</v>
      </c>
      <c r="J143" s="353">
        <v>0</v>
      </c>
      <c r="K143" s="353">
        <v>19900</v>
      </c>
      <c r="L143" s="353">
        <v>0</v>
      </c>
      <c r="M143" s="353">
        <v>19900</v>
      </c>
      <c r="N143" s="341" t="s">
        <v>955</v>
      </c>
      <c r="O143" s="344">
        <v>1</v>
      </c>
    </row>
    <row r="144" spans="1:15" s="293" customFormat="1" ht="126">
      <c r="A144" s="360" t="s">
        <v>1292</v>
      </c>
      <c r="B144" s="289" t="s">
        <v>895</v>
      </c>
      <c r="C144" s="289" t="s">
        <v>1064</v>
      </c>
      <c r="D144" s="290" t="s">
        <v>1065</v>
      </c>
      <c r="E144" s="320" t="s">
        <v>1063</v>
      </c>
      <c r="F144" s="353">
        <v>0</v>
      </c>
      <c r="G144" s="354">
        <v>40000</v>
      </c>
      <c r="H144" s="354">
        <v>0</v>
      </c>
      <c r="I144" s="354">
        <v>40000</v>
      </c>
      <c r="J144" s="353">
        <v>0</v>
      </c>
      <c r="K144" s="353">
        <v>12498</v>
      </c>
      <c r="L144" s="353">
        <v>0</v>
      </c>
      <c r="M144" s="353">
        <v>12498</v>
      </c>
      <c r="N144" s="341" t="s">
        <v>954</v>
      </c>
      <c r="O144" s="344">
        <v>0.31245000000000001</v>
      </c>
    </row>
    <row r="145" spans="1:15" s="293" customFormat="1" ht="63">
      <c r="A145" s="360" t="s">
        <v>1293</v>
      </c>
      <c r="B145" s="289" t="s">
        <v>899</v>
      </c>
      <c r="C145" s="363" t="s">
        <v>1069</v>
      </c>
      <c r="D145" s="351" t="s">
        <v>1070</v>
      </c>
      <c r="E145" s="320" t="s">
        <v>985</v>
      </c>
      <c r="F145" s="353">
        <v>200000</v>
      </c>
      <c r="G145" s="353">
        <v>0</v>
      </c>
      <c r="H145" s="353">
        <v>0</v>
      </c>
      <c r="I145" s="354">
        <v>200000</v>
      </c>
      <c r="J145" s="353">
        <v>20000</v>
      </c>
      <c r="K145" s="353">
        <v>0</v>
      </c>
      <c r="L145" s="353">
        <v>0</v>
      </c>
      <c r="M145" s="353">
        <v>20000</v>
      </c>
      <c r="N145" s="341" t="s">
        <v>954</v>
      </c>
      <c r="O145" s="344">
        <v>0.1</v>
      </c>
    </row>
    <row r="146" spans="1:15" s="293" customFormat="1" ht="105">
      <c r="A146" s="360" t="s">
        <v>1294</v>
      </c>
      <c r="B146" s="289" t="s">
        <v>903</v>
      </c>
      <c r="C146" s="289" t="s">
        <v>1071</v>
      </c>
      <c r="D146" s="290" t="s">
        <v>1072</v>
      </c>
      <c r="E146" s="320" t="s">
        <v>1040</v>
      </c>
      <c r="F146" s="353">
        <v>0</v>
      </c>
      <c r="G146" s="353">
        <v>90000</v>
      </c>
      <c r="H146" s="353">
        <v>0</v>
      </c>
      <c r="I146" s="354">
        <v>90000</v>
      </c>
      <c r="J146" s="353">
        <v>0</v>
      </c>
      <c r="K146" s="353">
        <v>0</v>
      </c>
      <c r="L146" s="353">
        <v>0</v>
      </c>
      <c r="M146" s="353">
        <v>0</v>
      </c>
      <c r="N146" s="341" t="s">
        <v>957</v>
      </c>
      <c r="O146" s="344">
        <v>0</v>
      </c>
    </row>
    <row r="147" spans="1:15" s="324" customFormat="1">
      <c r="A147" s="391" t="s">
        <v>910</v>
      </c>
      <c r="B147" s="392"/>
      <c r="C147" s="392"/>
      <c r="D147" s="392"/>
      <c r="E147" s="393"/>
      <c r="F147" s="357">
        <v>629999500</v>
      </c>
      <c r="G147" s="357">
        <v>173152700</v>
      </c>
      <c r="H147" s="357">
        <v>31919100</v>
      </c>
      <c r="I147" s="357">
        <v>835071300</v>
      </c>
      <c r="J147" s="357">
        <v>335137861.63</v>
      </c>
      <c r="K147" s="357">
        <v>78104634.670000002</v>
      </c>
      <c r="L147" s="357">
        <v>11309677.200000001</v>
      </c>
      <c r="M147" s="357">
        <v>424552173.5</v>
      </c>
      <c r="N147" s="358"/>
      <c r="O147" s="350">
        <v>0.50840230468943193</v>
      </c>
    </row>
    <row r="148" spans="1:15" ht="6" customHeight="1">
      <c r="F148" s="309"/>
      <c r="G148" s="309"/>
      <c r="H148" s="309"/>
      <c r="I148" s="309"/>
    </row>
  </sheetData>
  <mergeCells count="38">
    <mergeCell ref="A147:E147"/>
    <mergeCell ref="J4:M4"/>
    <mergeCell ref="N4:O5"/>
    <mergeCell ref="A16:A17"/>
    <mergeCell ref="B16:B17"/>
    <mergeCell ref="D16:D17"/>
    <mergeCell ref="E16:E17"/>
    <mergeCell ref="F16:F17"/>
    <mergeCell ref="G16:G17"/>
    <mergeCell ref="I16:I17"/>
    <mergeCell ref="J16:J17"/>
    <mergeCell ref="K16:K17"/>
    <mergeCell ref="M16:M17"/>
    <mergeCell ref="A46:A47"/>
    <mergeCell ref="B46:B47"/>
    <mergeCell ref="C46:C47"/>
    <mergeCell ref="E46:E47"/>
    <mergeCell ref="A2:I2"/>
    <mergeCell ref="A4:A5"/>
    <mergeCell ref="B4:B5"/>
    <mergeCell ref="C4:C5"/>
    <mergeCell ref="D4:D5"/>
    <mergeCell ref="E4:E5"/>
    <mergeCell ref="F4:I4"/>
    <mergeCell ref="F46:F47"/>
    <mergeCell ref="G46:G47"/>
    <mergeCell ref="I46:I47"/>
    <mergeCell ref="J46:J47"/>
    <mergeCell ref="K46:K47"/>
    <mergeCell ref="H16:H17"/>
    <mergeCell ref="L16:L17"/>
    <mergeCell ref="H46:H47"/>
    <mergeCell ref="L46:L47"/>
    <mergeCell ref="M46:M47"/>
    <mergeCell ref="N46:N47"/>
    <mergeCell ref="O46:O47"/>
    <mergeCell ref="N16:N17"/>
    <mergeCell ref="O16:O17"/>
  </mergeCells>
  <printOptions horizontalCentered="1"/>
  <pageMargins left="0.7" right="0.7" top="0.75" bottom="0.75" header="0.5" footer="0.3"/>
  <pageSetup paperSize="5" scale="49" firstPageNumber="6" orientation="landscape" useFirstPageNumber="1" r:id="rId1"/>
  <headerFooter>
    <oddHeader>&amp;C&amp;"TH SarabunPSK,Regular"&amp;16&amp;P</oddHeader>
  </headerFooter>
  <rowBreaks count="7" manualBreakCount="7">
    <brk id="29" max="16383" man="1"/>
    <brk id="66" max="16383" man="1"/>
    <brk id="73" max="16383" man="1"/>
    <brk id="81" max="16383" man="1"/>
    <brk id="114" max="14" man="1"/>
    <brk id="121" max="16383" man="1"/>
    <brk id="12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38"/>
  <sheetViews>
    <sheetView showGridLines="0" showRuler="0" view="pageBreakPreview" zoomScale="80" zoomScaleSheetLayoutView="80" workbookViewId="0">
      <selection activeCell="A114" sqref="A114"/>
    </sheetView>
  </sheetViews>
  <sheetFormatPr defaultColWidth="9" defaultRowHeight="15"/>
  <cols>
    <col min="1" max="1" width="34.42578125" style="231" customWidth="1"/>
    <col min="2" max="2" width="13.42578125" style="232" customWidth="1"/>
    <col min="3" max="3" width="13.42578125" style="232" bestFit="1" customWidth="1"/>
    <col min="4" max="4" width="12.5703125" style="233" customWidth="1"/>
    <col min="5" max="5" width="14.42578125" style="233" customWidth="1"/>
    <col min="6" max="7" width="12.42578125" style="233" customWidth="1"/>
    <col min="8" max="8" width="12.5703125" style="233" customWidth="1"/>
    <col min="9" max="10" width="12.42578125" style="233" customWidth="1"/>
    <col min="11" max="11" width="12.5703125" style="233" customWidth="1"/>
    <col min="12" max="12" width="15.85546875" style="233" customWidth="1"/>
    <col min="13" max="13" width="12.42578125" style="233" customWidth="1"/>
    <col min="14" max="14" width="15.42578125" style="233" customWidth="1"/>
    <col min="15" max="16" width="13.140625" style="233" customWidth="1"/>
    <col min="17" max="17" width="13.85546875" style="150" bestFit="1" customWidth="1"/>
    <col min="18" max="19" width="21.85546875" style="206" customWidth="1"/>
    <col min="20" max="16384" width="9" style="206"/>
  </cols>
  <sheetData>
    <row r="1" spans="1:19" ht="23.25">
      <c r="A1" s="424" t="s">
        <v>245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149"/>
      <c r="R1" s="205"/>
      <c r="S1" s="205"/>
    </row>
    <row r="2" spans="1:19" ht="23.25">
      <c r="A2" s="424" t="s">
        <v>22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149"/>
      <c r="R2" s="205"/>
      <c r="S2" s="205"/>
    </row>
    <row r="3" spans="1:19" ht="21">
      <c r="A3" s="207"/>
      <c r="B3" s="208"/>
      <c r="C3" s="208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149"/>
      <c r="R3" s="205"/>
      <c r="S3" s="205"/>
    </row>
    <row r="4" spans="1:19" s="210" customFormat="1" ht="19.5">
      <c r="A4" s="425" t="s">
        <v>286</v>
      </c>
      <c r="B4" s="427" t="s">
        <v>24</v>
      </c>
      <c r="C4" s="427" t="s">
        <v>14</v>
      </c>
      <c r="D4" s="428"/>
      <c r="E4" s="428"/>
      <c r="F4" s="428"/>
      <c r="G4" s="428"/>
      <c r="H4" s="428"/>
      <c r="I4" s="428"/>
      <c r="J4" s="428"/>
      <c r="K4" s="428"/>
      <c r="L4" s="428"/>
      <c r="M4" s="428"/>
      <c r="N4" s="428"/>
      <c r="O4" s="428"/>
      <c r="P4" s="428"/>
    </row>
    <row r="5" spans="1:19" s="210" customFormat="1" ht="97.5">
      <c r="A5" s="426"/>
      <c r="B5" s="428"/>
      <c r="C5" s="211" t="s">
        <v>287</v>
      </c>
      <c r="D5" s="211" t="s">
        <v>26</v>
      </c>
      <c r="E5" s="211" t="s">
        <v>288</v>
      </c>
      <c r="F5" s="211" t="s">
        <v>28</v>
      </c>
      <c r="G5" s="211" t="s">
        <v>25</v>
      </c>
      <c r="H5" s="211" t="s">
        <v>27</v>
      </c>
      <c r="I5" s="211" t="s">
        <v>289</v>
      </c>
      <c r="J5" s="211" t="s">
        <v>290</v>
      </c>
      <c r="K5" s="211" t="s">
        <v>291</v>
      </c>
      <c r="L5" s="211" t="s">
        <v>292</v>
      </c>
      <c r="M5" s="211" t="s">
        <v>293</v>
      </c>
      <c r="N5" s="211" t="s">
        <v>348</v>
      </c>
      <c r="O5" s="211" t="s">
        <v>294</v>
      </c>
      <c r="P5" s="211" t="s">
        <v>347</v>
      </c>
    </row>
    <row r="6" spans="1:19" s="214" customFormat="1" ht="19.5">
      <c r="A6" s="212" t="s">
        <v>238</v>
      </c>
      <c r="B6" s="213">
        <v>172236900</v>
      </c>
      <c r="C6" s="213">
        <v>27940100</v>
      </c>
      <c r="D6" s="213">
        <v>13067800</v>
      </c>
      <c r="E6" s="213">
        <v>23520000</v>
      </c>
      <c r="F6" s="213">
        <v>15531800</v>
      </c>
      <c r="G6" s="213">
        <v>14283800</v>
      </c>
      <c r="H6" s="213">
        <v>14924700</v>
      </c>
      <c r="I6" s="213">
        <v>3913300</v>
      </c>
      <c r="J6" s="213">
        <v>6331800</v>
      </c>
      <c r="K6" s="213">
        <v>10073900</v>
      </c>
      <c r="L6" s="213">
        <v>7115200</v>
      </c>
      <c r="M6" s="213">
        <v>4902400</v>
      </c>
      <c r="N6" s="213">
        <v>6756800</v>
      </c>
      <c r="O6" s="213">
        <v>13315300</v>
      </c>
      <c r="P6" s="213">
        <v>10560000</v>
      </c>
    </row>
    <row r="7" spans="1:19" s="203" customFormat="1" ht="21.6" customHeight="1">
      <c r="A7" s="201" t="s">
        <v>296</v>
      </c>
      <c r="B7" s="202">
        <v>172236900</v>
      </c>
      <c r="C7" s="202">
        <v>27940100</v>
      </c>
      <c r="D7" s="202">
        <v>13067800</v>
      </c>
      <c r="E7" s="202">
        <v>23520000</v>
      </c>
      <c r="F7" s="202">
        <v>15531800</v>
      </c>
      <c r="G7" s="202">
        <v>14283800</v>
      </c>
      <c r="H7" s="202">
        <v>14924700</v>
      </c>
      <c r="I7" s="202">
        <v>3913300</v>
      </c>
      <c r="J7" s="202">
        <v>6331800</v>
      </c>
      <c r="K7" s="202">
        <v>10073900</v>
      </c>
      <c r="L7" s="202">
        <v>7115200</v>
      </c>
      <c r="M7" s="202">
        <v>4902400</v>
      </c>
      <c r="N7" s="202">
        <v>6756800</v>
      </c>
      <c r="O7" s="202">
        <v>13315300</v>
      </c>
      <c r="P7" s="202">
        <v>10560000</v>
      </c>
    </row>
    <row r="8" spans="1:19" s="214" customFormat="1" ht="19.5">
      <c r="A8" s="212" t="s">
        <v>176</v>
      </c>
      <c r="B8" s="213">
        <f>SUM(B9:B16)</f>
        <v>32363300</v>
      </c>
      <c r="C8" s="213">
        <f t="shared" ref="C8:O8" si="0">SUM(C9:C16)</f>
        <v>8446600</v>
      </c>
      <c r="D8" s="213">
        <f t="shared" si="0"/>
        <v>800700</v>
      </c>
      <c r="E8" s="213">
        <f t="shared" si="0"/>
        <v>6456800</v>
      </c>
      <c r="F8" s="213">
        <f t="shared" si="0"/>
        <v>4128800</v>
      </c>
      <c r="G8" s="213">
        <f t="shared" si="0"/>
        <v>362600</v>
      </c>
      <c r="H8" s="213">
        <f t="shared" si="0"/>
        <v>3761300</v>
      </c>
      <c r="I8" s="213">
        <f t="shared" si="0"/>
        <v>1081000</v>
      </c>
      <c r="J8" s="213">
        <f t="shared" si="0"/>
        <v>486700</v>
      </c>
      <c r="K8" s="213">
        <f t="shared" si="0"/>
        <v>799100</v>
      </c>
      <c r="L8" s="213">
        <f t="shared" si="0"/>
        <v>2451500</v>
      </c>
      <c r="M8" s="213">
        <f t="shared" si="0"/>
        <v>1148000</v>
      </c>
      <c r="N8" s="213">
        <f t="shared" si="0"/>
        <v>980500</v>
      </c>
      <c r="O8" s="213">
        <f t="shared" si="0"/>
        <v>1459700</v>
      </c>
      <c r="P8" s="213"/>
    </row>
    <row r="9" spans="1:19" s="203" customFormat="1" ht="42.6" customHeight="1">
      <c r="A9" s="201" t="s">
        <v>297</v>
      </c>
      <c r="B9" s="202">
        <f t="shared" ref="B9:B10" si="1">SUM(C9:P9)</f>
        <v>8274900</v>
      </c>
      <c r="C9" s="202">
        <v>4708800</v>
      </c>
      <c r="D9" s="202"/>
      <c r="E9" s="202">
        <v>52800</v>
      </c>
      <c r="F9" s="202">
        <v>604800</v>
      </c>
      <c r="G9" s="202"/>
      <c r="H9" s="202">
        <v>1002000</v>
      </c>
      <c r="I9" s="202"/>
      <c r="J9" s="202"/>
      <c r="K9" s="202"/>
      <c r="L9" s="202">
        <v>781800</v>
      </c>
      <c r="M9" s="202">
        <v>345600</v>
      </c>
      <c r="N9" s="202"/>
      <c r="O9" s="202">
        <v>779100</v>
      </c>
      <c r="P9" s="202"/>
    </row>
    <row r="10" spans="1:19" s="203" customFormat="1" ht="45" customHeight="1">
      <c r="A10" s="201" t="s">
        <v>298</v>
      </c>
      <c r="B10" s="202">
        <f t="shared" si="1"/>
        <v>10519700</v>
      </c>
      <c r="C10" s="202">
        <v>2063300</v>
      </c>
      <c r="D10" s="202">
        <v>237500</v>
      </c>
      <c r="E10" s="202">
        <v>779800</v>
      </c>
      <c r="F10" s="202">
        <v>2074800</v>
      </c>
      <c r="G10" s="202">
        <v>116100</v>
      </c>
      <c r="H10" s="202">
        <v>1815800</v>
      </c>
      <c r="I10" s="202">
        <v>797500</v>
      </c>
      <c r="J10" s="202">
        <v>167200</v>
      </c>
      <c r="K10" s="202">
        <v>279900</v>
      </c>
      <c r="L10" s="202">
        <v>915800</v>
      </c>
      <c r="M10" s="202">
        <v>552500</v>
      </c>
      <c r="N10" s="202">
        <v>495700</v>
      </c>
      <c r="O10" s="202">
        <v>223800</v>
      </c>
      <c r="P10" s="202"/>
    </row>
    <row r="11" spans="1:19" s="203" customFormat="1" ht="43.15" customHeight="1">
      <c r="A11" s="201" t="s">
        <v>333</v>
      </c>
      <c r="B11" s="202">
        <f>SUM(C11:P11)</f>
        <v>531500</v>
      </c>
      <c r="C11" s="202">
        <v>30000</v>
      </c>
      <c r="D11" s="202">
        <v>22000</v>
      </c>
      <c r="E11" s="202"/>
      <c r="F11" s="202">
        <v>239800</v>
      </c>
      <c r="G11" s="202">
        <v>26700</v>
      </c>
      <c r="H11" s="202"/>
      <c r="I11" s="202">
        <v>20000</v>
      </c>
      <c r="J11" s="202">
        <v>15000</v>
      </c>
      <c r="K11" s="202">
        <v>50000</v>
      </c>
      <c r="L11" s="202">
        <v>15000</v>
      </c>
      <c r="M11" s="202">
        <v>100000</v>
      </c>
      <c r="N11" s="202"/>
      <c r="O11" s="202">
        <v>13000</v>
      </c>
      <c r="P11" s="202"/>
    </row>
    <row r="12" spans="1:19" s="203" customFormat="1" ht="45" customHeight="1">
      <c r="A12" s="201" t="s">
        <v>334</v>
      </c>
      <c r="B12" s="202">
        <f t="shared" ref="B12:B16" si="2">SUM(C12:P12)</f>
        <v>967600</v>
      </c>
      <c r="C12" s="202">
        <v>110400</v>
      </c>
      <c r="D12" s="202">
        <v>76300</v>
      </c>
      <c r="E12" s="202">
        <v>320000</v>
      </c>
      <c r="F12" s="202">
        <v>97600</v>
      </c>
      <c r="G12" s="202">
        <v>9700</v>
      </c>
      <c r="H12" s="202">
        <v>128300</v>
      </c>
      <c r="I12" s="202">
        <v>16800</v>
      </c>
      <c r="J12" s="202">
        <v>25000</v>
      </c>
      <c r="K12" s="202">
        <v>37100</v>
      </c>
      <c r="L12" s="202">
        <v>76000</v>
      </c>
      <c r="M12" s="202">
        <v>13800</v>
      </c>
      <c r="N12" s="202">
        <v>18400</v>
      </c>
      <c r="O12" s="202">
        <v>38200</v>
      </c>
      <c r="P12" s="202"/>
    </row>
    <row r="13" spans="1:19" s="203" customFormat="1" ht="44.45" customHeight="1">
      <c r="A13" s="201" t="s">
        <v>335</v>
      </c>
      <c r="B13" s="202">
        <f t="shared" si="2"/>
        <v>617100</v>
      </c>
      <c r="C13" s="202">
        <v>30000</v>
      </c>
      <c r="D13" s="202">
        <v>40000</v>
      </c>
      <c r="E13" s="202">
        <v>83500</v>
      </c>
      <c r="F13" s="202">
        <v>118600</v>
      </c>
      <c r="G13" s="202">
        <v>30000</v>
      </c>
      <c r="H13" s="202">
        <v>30000</v>
      </c>
      <c r="I13" s="202">
        <v>70000</v>
      </c>
      <c r="J13" s="202">
        <v>30000</v>
      </c>
      <c r="K13" s="202">
        <v>30000</v>
      </c>
      <c r="L13" s="202">
        <v>80000</v>
      </c>
      <c r="M13" s="202"/>
      <c r="N13" s="202">
        <v>30000</v>
      </c>
      <c r="O13" s="202">
        <v>45000</v>
      </c>
      <c r="P13" s="202"/>
    </row>
    <row r="14" spans="1:19" s="203" customFormat="1" ht="45" customHeight="1">
      <c r="A14" s="201" t="s">
        <v>336</v>
      </c>
      <c r="B14" s="202">
        <f t="shared" si="2"/>
        <v>1171500</v>
      </c>
      <c r="C14" s="202">
        <v>307800</v>
      </c>
      <c r="D14" s="202">
        <v>35000</v>
      </c>
      <c r="E14" s="202">
        <v>146600</v>
      </c>
      <c r="F14" s="202">
        <v>131200</v>
      </c>
      <c r="G14" s="202">
        <v>44700</v>
      </c>
      <c r="H14" s="202">
        <v>81000</v>
      </c>
      <c r="I14" s="202">
        <v>21200</v>
      </c>
      <c r="J14" s="202">
        <v>37400</v>
      </c>
      <c r="K14" s="202">
        <v>81000</v>
      </c>
      <c r="L14" s="202">
        <v>103600</v>
      </c>
      <c r="M14" s="202">
        <v>47400</v>
      </c>
      <c r="N14" s="202">
        <v>37400</v>
      </c>
      <c r="O14" s="202">
        <v>97200</v>
      </c>
      <c r="P14" s="202"/>
    </row>
    <row r="15" spans="1:19" s="203" customFormat="1" ht="43.15" customHeight="1">
      <c r="A15" s="201" t="s">
        <v>337</v>
      </c>
      <c r="B15" s="202">
        <f t="shared" si="2"/>
        <v>6116800</v>
      </c>
      <c r="C15" s="202">
        <v>645000</v>
      </c>
      <c r="D15" s="202">
        <v>26100</v>
      </c>
      <c r="E15" s="202">
        <v>4833500</v>
      </c>
      <c r="F15" s="202">
        <v>165000</v>
      </c>
      <c r="G15" s="202">
        <v>13800</v>
      </c>
      <c r="H15" s="202"/>
      <c r="I15" s="202">
        <v>23900</v>
      </c>
      <c r="J15" s="202">
        <v>21500</v>
      </c>
      <c r="K15" s="202">
        <v>53000</v>
      </c>
      <c r="L15" s="202">
        <v>104000</v>
      </c>
      <c r="M15" s="202">
        <v>25000</v>
      </c>
      <c r="N15" s="202">
        <v>56200</v>
      </c>
      <c r="O15" s="202">
        <v>149800</v>
      </c>
      <c r="P15" s="202"/>
    </row>
    <row r="16" spans="1:19" s="203" customFormat="1" ht="19.5">
      <c r="A16" s="201" t="s">
        <v>338</v>
      </c>
      <c r="B16" s="202">
        <f t="shared" si="2"/>
        <v>4164200</v>
      </c>
      <c r="C16" s="202">
        <v>551300</v>
      </c>
      <c r="D16" s="202">
        <v>363800</v>
      </c>
      <c r="E16" s="202">
        <v>240600</v>
      </c>
      <c r="F16" s="202">
        <v>697000</v>
      </c>
      <c r="G16" s="202">
        <v>121600</v>
      </c>
      <c r="H16" s="202">
        <v>704200</v>
      </c>
      <c r="I16" s="202">
        <v>131600</v>
      </c>
      <c r="J16" s="202">
        <v>190600</v>
      </c>
      <c r="K16" s="202">
        <v>268100</v>
      </c>
      <c r="L16" s="202">
        <v>375300</v>
      </c>
      <c r="M16" s="202">
        <v>63700</v>
      </c>
      <c r="N16" s="202">
        <v>342800</v>
      </c>
      <c r="O16" s="202">
        <v>113600</v>
      </c>
      <c r="P16" s="202"/>
    </row>
    <row r="17" spans="1:16" s="214" customFormat="1" ht="19.5">
      <c r="A17" s="212" t="s">
        <v>239</v>
      </c>
      <c r="B17" s="213">
        <f t="shared" ref="B17:P17" si="3">+B18+B40+B44+B52+B59</f>
        <v>11090300</v>
      </c>
      <c r="C17" s="213">
        <f t="shared" si="3"/>
        <v>2506000</v>
      </c>
      <c r="D17" s="213">
        <f t="shared" si="3"/>
        <v>298700</v>
      </c>
      <c r="E17" s="213">
        <f t="shared" si="3"/>
        <v>1243100</v>
      </c>
      <c r="F17" s="213">
        <f t="shared" si="3"/>
        <v>1881600</v>
      </c>
      <c r="G17" s="213">
        <f t="shared" si="3"/>
        <v>217000</v>
      </c>
      <c r="H17" s="213">
        <f t="shared" si="3"/>
        <v>1905900</v>
      </c>
      <c r="I17" s="213">
        <f t="shared" si="3"/>
        <v>274500</v>
      </c>
      <c r="J17" s="213">
        <f t="shared" si="3"/>
        <v>228000</v>
      </c>
      <c r="K17" s="213">
        <f t="shared" si="3"/>
        <v>421000</v>
      </c>
      <c r="L17" s="213">
        <f t="shared" si="3"/>
        <v>485600</v>
      </c>
      <c r="M17" s="213">
        <f t="shared" si="3"/>
        <v>263500</v>
      </c>
      <c r="N17" s="213">
        <f t="shared" si="3"/>
        <v>1013900</v>
      </c>
      <c r="O17" s="213">
        <f t="shared" si="3"/>
        <v>351500</v>
      </c>
      <c r="P17" s="215">
        <f t="shared" si="3"/>
        <v>0</v>
      </c>
    </row>
    <row r="18" spans="1:16" s="218" customFormat="1" ht="39">
      <c r="A18" s="216" t="s">
        <v>164</v>
      </c>
      <c r="B18" s="217">
        <f t="shared" ref="B18:O18" si="4">SUM(B19:B39)</f>
        <v>7434000</v>
      </c>
      <c r="C18" s="217">
        <f t="shared" si="4"/>
        <v>0</v>
      </c>
      <c r="D18" s="217">
        <f t="shared" si="4"/>
        <v>298700</v>
      </c>
      <c r="E18" s="217">
        <f t="shared" si="4"/>
        <v>1007500</v>
      </c>
      <c r="F18" s="217">
        <f t="shared" si="4"/>
        <v>1824600</v>
      </c>
      <c r="G18" s="217">
        <f t="shared" si="4"/>
        <v>217000</v>
      </c>
      <c r="H18" s="217">
        <f t="shared" si="4"/>
        <v>1153200</v>
      </c>
      <c r="I18" s="217">
        <f t="shared" si="4"/>
        <v>239500</v>
      </c>
      <c r="J18" s="217">
        <f t="shared" si="4"/>
        <v>228000</v>
      </c>
      <c r="K18" s="217">
        <f t="shared" si="4"/>
        <v>421000</v>
      </c>
      <c r="L18" s="217">
        <f t="shared" si="4"/>
        <v>485600</v>
      </c>
      <c r="M18" s="217">
        <f t="shared" si="4"/>
        <v>203500</v>
      </c>
      <c r="N18" s="217">
        <f t="shared" si="4"/>
        <v>1003900</v>
      </c>
      <c r="O18" s="217">
        <f t="shared" si="4"/>
        <v>351500</v>
      </c>
      <c r="P18" s="217"/>
    </row>
    <row r="19" spans="1:16" s="203" customFormat="1" ht="22.9" customHeight="1">
      <c r="A19" s="201" t="s">
        <v>299</v>
      </c>
      <c r="B19" s="202">
        <f>SUM(C19:P19)</f>
        <v>37000</v>
      </c>
      <c r="C19" s="202"/>
      <c r="D19" s="202"/>
      <c r="E19" s="202"/>
      <c r="F19" s="202">
        <v>37000</v>
      </c>
      <c r="G19" s="202"/>
      <c r="H19" s="202"/>
      <c r="I19" s="202"/>
      <c r="J19" s="202"/>
      <c r="K19" s="202"/>
      <c r="L19" s="202"/>
      <c r="M19" s="202"/>
      <c r="N19" s="202"/>
      <c r="O19" s="202"/>
      <c r="P19" s="202"/>
    </row>
    <row r="20" spans="1:16" s="203" customFormat="1" ht="81.599999999999994" customHeight="1">
      <c r="A20" s="201" t="s">
        <v>300</v>
      </c>
      <c r="B20" s="202">
        <f>SUM(C20:P20)</f>
        <v>50500</v>
      </c>
      <c r="C20" s="202"/>
      <c r="D20" s="202"/>
      <c r="E20" s="202">
        <v>30500</v>
      </c>
      <c r="F20" s="202"/>
      <c r="G20" s="202"/>
      <c r="H20" s="202"/>
      <c r="I20" s="202"/>
      <c r="J20" s="202"/>
      <c r="K20" s="202"/>
      <c r="L20" s="202"/>
      <c r="M20" s="202">
        <v>20000</v>
      </c>
      <c r="N20" s="202"/>
      <c r="O20" s="202"/>
      <c r="P20" s="202"/>
    </row>
    <row r="21" spans="1:16" s="203" customFormat="1" ht="86.45" customHeight="1">
      <c r="A21" s="201" t="s">
        <v>301</v>
      </c>
      <c r="B21" s="202">
        <f t="shared" ref="B21:B39" si="5">SUM(C21:P21)</f>
        <v>546000</v>
      </c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202"/>
      <c r="N21" s="202">
        <v>546000</v>
      </c>
      <c r="O21" s="202"/>
      <c r="P21" s="202"/>
    </row>
    <row r="22" spans="1:16" s="203" customFormat="1" ht="103.15" customHeight="1">
      <c r="A22" s="201" t="s">
        <v>302</v>
      </c>
      <c r="B22" s="202">
        <f t="shared" si="5"/>
        <v>10000</v>
      </c>
      <c r="C22" s="202"/>
      <c r="D22" s="202"/>
      <c r="E22" s="202"/>
      <c r="F22" s="202"/>
      <c r="G22" s="202"/>
      <c r="H22" s="202">
        <v>10000</v>
      </c>
      <c r="I22" s="202"/>
      <c r="J22" s="202"/>
      <c r="K22" s="202"/>
      <c r="L22" s="202"/>
      <c r="M22" s="202"/>
      <c r="N22" s="202"/>
      <c r="O22" s="202"/>
      <c r="P22" s="202"/>
    </row>
    <row r="23" spans="1:16" s="203" customFormat="1" ht="42.6" customHeight="1">
      <c r="A23" s="201" t="s">
        <v>303</v>
      </c>
      <c r="B23" s="202">
        <f t="shared" si="5"/>
        <v>1240900</v>
      </c>
      <c r="C23" s="202"/>
      <c r="D23" s="202">
        <v>194300</v>
      </c>
      <c r="E23" s="202">
        <v>181300</v>
      </c>
      <c r="F23" s="202">
        <v>218900</v>
      </c>
      <c r="G23" s="202">
        <v>68800</v>
      </c>
      <c r="H23" s="202">
        <v>57100</v>
      </c>
      <c r="I23" s="202">
        <v>73900</v>
      </c>
      <c r="J23" s="202">
        <v>61500</v>
      </c>
      <c r="K23" s="202">
        <v>93000</v>
      </c>
      <c r="L23" s="202">
        <v>93100</v>
      </c>
      <c r="M23" s="202">
        <v>59700</v>
      </c>
      <c r="N23" s="202">
        <v>66200</v>
      </c>
      <c r="O23" s="202">
        <v>73100</v>
      </c>
      <c r="P23" s="202"/>
    </row>
    <row r="24" spans="1:16" s="203" customFormat="1" ht="82.15" customHeight="1">
      <c r="A24" s="201" t="s">
        <v>304</v>
      </c>
      <c r="B24" s="202">
        <f t="shared" si="5"/>
        <v>96900</v>
      </c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>
        <v>96900</v>
      </c>
      <c r="O24" s="202"/>
      <c r="P24" s="202"/>
    </row>
    <row r="25" spans="1:16" s="203" customFormat="1" ht="42.6" customHeight="1">
      <c r="A25" s="201" t="s">
        <v>305</v>
      </c>
      <c r="B25" s="202">
        <f t="shared" si="5"/>
        <v>333500</v>
      </c>
      <c r="C25" s="202"/>
      <c r="D25" s="202"/>
      <c r="E25" s="202">
        <v>217500</v>
      </c>
      <c r="F25" s="202"/>
      <c r="G25" s="202"/>
      <c r="H25" s="202"/>
      <c r="I25" s="202"/>
      <c r="J25" s="202"/>
      <c r="K25" s="202">
        <v>116000</v>
      </c>
      <c r="L25" s="202"/>
      <c r="M25" s="202"/>
      <c r="N25" s="202"/>
      <c r="O25" s="202"/>
      <c r="P25" s="202"/>
    </row>
    <row r="26" spans="1:16" s="203" customFormat="1" ht="61.9" customHeight="1">
      <c r="A26" s="201" t="s">
        <v>306</v>
      </c>
      <c r="B26" s="202">
        <f t="shared" si="5"/>
        <v>80500</v>
      </c>
      <c r="C26" s="202"/>
      <c r="D26" s="202"/>
      <c r="E26" s="202"/>
      <c r="F26" s="202"/>
      <c r="G26" s="202"/>
      <c r="H26" s="202"/>
      <c r="I26" s="202"/>
      <c r="J26" s="202">
        <v>80500</v>
      </c>
      <c r="K26" s="202"/>
      <c r="L26" s="202"/>
      <c r="M26" s="202"/>
      <c r="N26" s="202"/>
      <c r="O26" s="202"/>
      <c r="P26" s="202"/>
    </row>
    <row r="27" spans="1:16" s="203" customFormat="1" ht="44.45" customHeight="1">
      <c r="A27" s="201" t="s">
        <v>307</v>
      </c>
      <c r="B27" s="202">
        <f t="shared" si="5"/>
        <v>40000</v>
      </c>
      <c r="C27" s="202"/>
      <c r="D27" s="202"/>
      <c r="E27" s="202"/>
      <c r="F27" s="202"/>
      <c r="G27" s="202"/>
      <c r="H27" s="202">
        <v>40000</v>
      </c>
      <c r="I27" s="202"/>
      <c r="J27" s="202"/>
      <c r="K27" s="202"/>
      <c r="L27" s="202"/>
      <c r="M27" s="202"/>
      <c r="N27" s="202"/>
      <c r="O27" s="202"/>
      <c r="P27" s="202"/>
    </row>
    <row r="28" spans="1:16" s="203" customFormat="1" ht="64.150000000000006" customHeight="1">
      <c r="A28" s="201" t="s">
        <v>308</v>
      </c>
      <c r="B28" s="202">
        <f t="shared" si="5"/>
        <v>32000</v>
      </c>
      <c r="C28" s="202"/>
      <c r="D28" s="202"/>
      <c r="E28" s="202"/>
      <c r="F28" s="202"/>
      <c r="G28" s="202"/>
      <c r="H28" s="202">
        <v>32000</v>
      </c>
      <c r="I28" s="202"/>
      <c r="J28" s="202"/>
      <c r="K28" s="202"/>
      <c r="L28" s="202"/>
      <c r="M28" s="202"/>
      <c r="N28" s="202"/>
      <c r="O28" s="202"/>
      <c r="P28" s="202"/>
    </row>
    <row r="29" spans="1:16" s="203" customFormat="1" ht="21.6" customHeight="1">
      <c r="A29" s="201" t="s">
        <v>309</v>
      </c>
      <c r="B29" s="202">
        <f t="shared" si="5"/>
        <v>25400</v>
      </c>
      <c r="C29" s="202"/>
      <c r="D29" s="202"/>
      <c r="E29" s="202"/>
      <c r="F29" s="202">
        <v>25400</v>
      </c>
      <c r="G29" s="202"/>
      <c r="H29" s="202"/>
      <c r="I29" s="202"/>
      <c r="J29" s="202"/>
      <c r="K29" s="202"/>
      <c r="L29" s="202"/>
      <c r="M29" s="202"/>
      <c r="N29" s="202"/>
      <c r="O29" s="202"/>
      <c r="P29" s="202"/>
    </row>
    <row r="30" spans="1:16" s="203" customFormat="1" ht="45" customHeight="1">
      <c r="A30" s="201" t="s">
        <v>310</v>
      </c>
      <c r="B30" s="202">
        <f t="shared" si="5"/>
        <v>341000</v>
      </c>
      <c r="C30" s="202"/>
      <c r="D30" s="202"/>
      <c r="E30" s="202"/>
      <c r="F30" s="202"/>
      <c r="G30" s="202"/>
      <c r="H30" s="202">
        <v>341000</v>
      </c>
      <c r="I30" s="202"/>
      <c r="J30" s="202"/>
      <c r="K30" s="202"/>
      <c r="L30" s="202"/>
      <c r="M30" s="202"/>
      <c r="N30" s="202"/>
      <c r="O30" s="202"/>
      <c r="P30" s="202"/>
    </row>
    <row r="31" spans="1:16" s="203" customFormat="1" ht="46.15" customHeight="1">
      <c r="A31" s="201" t="s">
        <v>311</v>
      </c>
      <c r="B31" s="202">
        <f t="shared" si="5"/>
        <v>96000</v>
      </c>
      <c r="C31" s="202"/>
      <c r="D31" s="202"/>
      <c r="E31" s="202"/>
      <c r="F31" s="202"/>
      <c r="G31" s="202"/>
      <c r="H31" s="202">
        <v>96000</v>
      </c>
      <c r="I31" s="202"/>
      <c r="J31" s="202"/>
      <c r="K31" s="202"/>
      <c r="L31" s="202"/>
      <c r="M31" s="202"/>
      <c r="N31" s="202"/>
      <c r="O31" s="202"/>
      <c r="P31" s="202"/>
    </row>
    <row r="32" spans="1:16" s="203" customFormat="1" ht="67.150000000000006" customHeight="1">
      <c r="A32" s="201" t="s">
        <v>312</v>
      </c>
      <c r="B32" s="202">
        <f t="shared" si="5"/>
        <v>35000</v>
      </c>
      <c r="C32" s="202"/>
      <c r="D32" s="202"/>
      <c r="E32" s="202"/>
      <c r="F32" s="202"/>
      <c r="G32" s="202"/>
      <c r="H32" s="202"/>
      <c r="I32" s="202"/>
      <c r="J32" s="202"/>
      <c r="K32" s="202"/>
      <c r="L32" s="202"/>
      <c r="M32" s="202">
        <v>35000</v>
      </c>
      <c r="N32" s="202"/>
      <c r="O32" s="202"/>
      <c r="P32" s="202"/>
    </row>
    <row r="33" spans="1:16" s="203" customFormat="1" ht="45" customHeight="1">
      <c r="A33" s="201" t="s">
        <v>339</v>
      </c>
      <c r="B33" s="202">
        <f t="shared" si="5"/>
        <v>1890200</v>
      </c>
      <c r="C33" s="202"/>
      <c r="D33" s="202"/>
      <c r="E33" s="202"/>
      <c r="F33" s="202">
        <v>974500</v>
      </c>
      <c r="G33" s="202">
        <v>93000</v>
      </c>
      <c r="H33" s="202">
        <v>456600</v>
      </c>
      <c r="I33" s="202">
        <v>50000</v>
      </c>
      <c r="J33" s="202"/>
      <c r="K33" s="202"/>
      <c r="L33" s="202">
        <v>170100</v>
      </c>
      <c r="M33" s="202"/>
      <c r="N33" s="202"/>
      <c r="O33" s="202">
        <v>146000</v>
      </c>
      <c r="P33" s="202"/>
    </row>
    <row r="34" spans="1:16" s="203" customFormat="1" ht="87" customHeight="1">
      <c r="A34" s="201" t="s">
        <v>340</v>
      </c>
      <c r="B34" s="202">
        <f t="shared" si="5"/>
        <v>190000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>
        <v>190000</v>
      </c>
      <c r="O34" s="202"/>
      <c r="P34" s="202"/>
    </row>
    <row r="35" spans="1:16" s="203" customFormat="1" ht="66.599999999999994" customHeight="1">
      <c r="A35" s="201" t="s">
        <v>341</v>
      </c>
      <c r="B35" s="202">
        <f t="shared" si="5"/>
        <v>23000</v>
      </c>
      <c r="C35" s="202"/>
      <c r="D35" s="202"/>
      <c r="E35" s="202">
        <v>13000</v>
      </c>
      <c r="F35" s="202"/>
      <c r="G35" s="202"/>
      <c r="H35" s="202"/>
      <c r="I35" s="202"/>
      <c r="J35" s="202"/>
      <c r="K35" s="202"/>
      <c r="L35" s="202">
        <v>10000</v>
      </c>
      <c r="M35" s="202"/>
      <c r="N35" s="202"/>
      <c r="O35" s="202"/>
      <c r="P35" s="202"/>
    </row>
    <row r="36" spans="1:16" s="203" customFormat="1" ht="65.45" customHeight="1">
      <c r="A36" s="201" t="s">
        <v>342</v>
      </c>
      <c r="B36" s="202">
        <f t="shared" si="5"/>
        <v>22000</v>
      </c>
      <c r="C36" s="202"/>
      <c r="D36" s="202"/>
      <c r="E36" s="202"/>
      <c r="F36" s="202">
        <v>12000</v>
      </c>
      <c r="G36" s="202"/>
      <c r="H36" s="202"/>
      <c r="I36" s="202"/>
      <c r="J36" s="202"/>
      <c r="K36" s="202"/>
      <c r="L36" s="202"/>
      <c r="M36" s="202">
        <v>10000</v>
      </c>
      <c r="N36" s="202"/>
      <c r="O36" s="202"/>
      <c r="P36" s="202"/>
    </row>
    <row r="37" spans="1:16" s="203" customFormat="1" ht="63.6" customHeight="1">
      <c r="A37" s="201" t="s">
        <v>343</v>
      </c>
      <c r="B37" s="202">
        <f t="shared" si="5"/>
        <v>2299100</v>
      </c>
      <c r="C37" s="202"/>
      <c r="D37" s="202">
        <v>104400</v>
      </c>
      <c r="E37" s="202">
        <v>565200</v>
      </c>
      <c r="F37" s="202">
        <v>531800</v>
      </c>
      <c r="G37" s="202">
        <v>55200</v>
      </c>
      <c r="H37" s="202">
        <v>120500</v>
      </c>
      <c r="I37" s="202">
        <v>95600</v>
      </c>
      <c r="J37" s="202">
        <v>86000</v>
      </c>
      <c r="K37" s="202">
        <v>212000</v>
      </c>
      <c r="L37" s="202">
        <v>212400</v>
      </c>
      <c r="M37" s="202">
        <v>78800</v>
      </c>
      <c r="N37" s="202">
        <v>104800</v>
      </c>
      <c r="O37" s="202">
        <v>132400</v>
      </c>
      <c r="P37" s="202"/>
    </row>
    <row r="38" spans="1:16" s="203" customFormat="1" ht="64.150000000000006" customHeight="1">
      <c r="A38" s="201" t="s">
        <v>344</v>
      </c>
      <c r="B38" s="202">
        <f t="shared" si="5"/>
        <v>20000</v>
      </c>
      <c r="C38" s="202"/>
      <c r="D38" s="202"/>
      <c r="E38" s="202"/>
      <c r="F38" s="202"/>
      <c r="G38" s="202"/>
      <c r="H38" s="202"/>
      <c r="I38" s="202">
        <v>20000</v>
      </c>
      <c r="J38" s="202"/>
      <c r="K38" s="202"/>
      <c r="L38" s="202"/>
      <c r="M38" s="202"/>
      <c r="N38" s="202"/>
      <c r="O38" s="202"/>
      <c r="P38" s="202"/>
    </row>
    <row r="39" spans="1:16" s="203" customFormat="1" ht="44.45" customHeight="1">
      <c r="A39" s="201" t="s">
        <v>345</v>
      </c>
      <c r="B39" s="202">
        <f t="shared" si="5"/>
        <v>25000</v>
      </c>
      <c r="C39" s="202"/>
      <c r="D39" s="202"/>
      <c r="E39" s="202"/>
      <c r="F39" s="202">
        <v>25000</v>
      </c>
      <c r="G39" s="202"/>
      <c r="H39" s="202"/>
      <c r="I39" s="202"/>
      <c r="J39" s="202"/>
      <c r="K39" s="202"/>
      <c r="L39" s="202"/>
      <c r="M39" s="202"/>
      <c r="N39" s="202"/>
      <c r="O39" s="202"/>
      <c r="P39" s="202"/>
    </row>
    <row r="40" spans="1:16" s="218" customFormat="1" ht="20.45" customHeight="1">
      <c r="A40" s="216" t="s">
        <v>165</v>
      </c>
      <c r="B40" s="217">
        <v>2506000</v>
      </c>
      <c r="C40" s="217">
        <v>2506000</v>
      </c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</row>
    <row r="41" spans="1:16" s="203" customFormat="1" ht="66.599999999999994" customHeight="1">
      <c r="A41" s="201" t="s">
        <v>313</v>
      </c>
      <c r="B41" s="202">
        <v>60000</v>
      </c>
      <c r="C41" s="202">
        <v>60000</v>
      </c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</row>
    <row r="42" spans="1:16" s="203" customFormat="1" ht="66" customHeight="1">
      <c r="A42" s="201" t="s">
        <v>314</v>
      </c>
      <c r="B42" s="202">
        <v>1540000</v>
      </c>
      <c r="C42" s="202">
        <v>1540000</v>
      </c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  <c r="P42" s="202"/>
    </row>
    <row r="43" spans="1:16" s="203" customFormat="1" ht="45" customHeight="1">
      <c r="A43" s="201" t="s">
        <v>315</v>
      </c>
      <c r="B43" s="202">
        <v>906000</v>
      </c>
      <c r="C43" s="202">
        <v>906000</v>
      </c>
      <c r="D43" s="202"/>
      <c r="E43" s="202"/>
      <c r="F43" s="202"/>
      <c r="G43" s="202"/>
      <c r="H43" s="202"/>
      <c r="I43" s="202"/>
      <c r="J43" s="202"/>
      <c r="K43" s="202"/>
      <c r="L43" s="202"/>
      <c r="M43" s="202"/>
      <c r="N43" s="202"/>
      <c r="O43" s="202"/>
      <c r="P43" s="202"/>
    </row>
    <row r="44" spans="1:16" s="218" customFormat="1" ht="42.6" customHeight="1">
      <c r="A44" s="216" t="s">
        <v>166</v>
      </c>
      <c r="B44" s="217">
        <v>832700</v>
      </c>
      <c r="C44" s="217"/>
      <c r="D44" s="217"/>
      <c r="E44" s="217">
        <v>120000</v>
      </c>
      <c r="F44" s="217"/>
      <c r="G44" s="217"/>
      <c r="H44" s="217">
        <v>617700</v>
      </c>
      <c r="I44" s="217">
        <v>35000</v>
      </c>
      <c r="J44" s="217"/>
      <c r="K44" s="217"/>
      <c r="L44" s="217"/>
      <c r="M44" s="217">
        <v>50000</v>
      </c>
      <c r="N44" s="217">
        <v>10000</v>
      </c>
      <c r="O44" s="217"/>
      <c r="P44" s="217"/>
    </row>
    <row r="45" spans="1:16" s="203" customFormat="1" ht="43.9" customHeight="1">
      <c r="A45" s="201" t="s">
        <v>316</v>
      </c>
      <c r="B45" s="202">
        <v>40000</v>
      </c>
      <c r="C45" s="202"/>
      <c r="D45" s="202"/>
      <c r="E45" s="202"/>
      <c r="F45" s="202"/>
      <c r="G45" s="202"/>
      <c r="H45" s="202"/>
      <c r="I45" s="202"/>
      <c r="J45" s="202"/>
      <c r="K45" s="202"/>
      <c r="L45" s="202"/>
      <c r="M45" s="202">
        <v>40000</v>
      </c>
      <c r="N45" s="202"/>
      <c r="O45" s="202"/>
      <c r="P45" s="202"/>
    </row>
    <row r="46" spans="1:16" s="203" customFormat="1" ht="22.9" customHeight="1">
      <c r="A46" s="201" t="s">
        <v>346</v>
      </c>
      <c r="B46" s="202">
        <v>10000</v>
      </c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>
        <v>10000</v>
      </c>
      <c r="O46" s="202"/>
      <c r="P46" s="202"/>
    </row>
    <row r="47" spans="1:16" s="203" customFormat="1" ht="64.150000000000006" customHeight="1">
      <c r="A47" s="201" t="s">
        <v>317</v>
      </c>
      <c r="B47" s="202">
        <v>120000</v>
      </c>
      <c r="C47" s="202"/>
      <c r="D47" s="202"/>
      <c r="E47" s="202">
        <v>120000</v>
      </c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</row>
    <row r="48" spans="1:16" s="203" customFormat="1" ht="63" customHeight="1">
      <c r="A48" s="201" t="s">
        <v>318</v>
      </c>
      <c r="B48" s="202">
        <v>35000</v>
      </c>
      <c r="C48" s="202"/>
      <c r="D48" s="202"/>
      <c r="E48" s="202"/>
      <c r="F48" s="202"/>
      <c r="G48" s="202"/>
      <c r="H48" s="202"/>
      <c r="I48" s="202">
        <v>35000</v>
      </c>
      <c r="J48" s="202"/>
      <c r="K48" s="202"/>
      <c r="L48" s="202"/>
      <c r="M48" s="202"/>
      <c r="N48" s="202"/>
      <c r="O48" s="202"/>
      <c r="P48" s="202"/>
    </row>
    <row r="49" spans="1:19" s="203" customFormat="1" ht="43.9" customHeight="1">
      <c r="A49" s="201" t="s">
        <v>319</v>
      </c>
      <c r="B49" s="202">
        <v>10000</v>
      </c>
      <c r="C49" s="202"/>
      <c r="D49" s="202"/>
      <c r="E49" s="202"/>
      <c r="F49" s="202"/>
      <c r="G49" s="202"/>
      <c r="H49" s="202"/>
      <c r="I49" s="202"/>
      <c r="J49" s="202"/>
      <c r="K49" s="202"/>
      <c r="L49" s="202"/>
      <c r="M49" s="202">
        <v>10000</v>
      </c>
      <c r="N49" s="202"/>
      <c r="O49" s="202"/>
      <c r="P49" s="202"/>
    </row>
    <row r="50" spans="1:19" s="203" customFormat="1" ht="42.6" customHeight="1">
      <c r="A50" s="201" t="s">
        <v>320</v>
      </c>
      <c r="B50" s="202">
        <v>171700</v>
      </c>
      <c r="C50" s="202"/>
      <c r="D50" s="202"/>
      <c r="E50" s="202"/>
      <c r="F50" s="202"/>
      <c r="G50" s="202"/>
      <c r="H50" s="202">
        <v>171700</v>
      </c>
      <c r="I50" s="202"/>
      <c r="J50" s="202"/>
      <c r="K50" s="202"/>
      <c r="L50" s="202"/>
      <c r="M50" s="202"/>
      <c r="N50" s="202"/>
      <c r="O50" s="202"/>
      <c r="P50" s="202"/>
    </row>
    <row r="51" spans="1:19" s="203" customFormat="1" ht="43.9" customHeight="1">
      <c r="A51" s="201" t="s">
        <v>321</v>
      </c>
      <c r="B51" s="202">
        <v>446000</v>
      </c>
      <c r="C51" s="202"/>
      <c r="D51" s="202"/>
      <c r="E51" s="202"/>
      <c r="F51" s="202"/>
      <c r="G51" s="202"/>
      <c r="H51" s="202">
        <v>446000</v>
      </c>
      <c r="I51" s="202"/>
      <c r="J51" s="202"/>
      <c r="K51" s="202"/>
      <c r="L51" s="202"/>
      <c r="M51" s="202"/>
      <c r="N51" s="202"/>
      <c r="O51" s="202"/>
      <c r="P51" s="202"/>
    </row>
    <row r="52" spans="1:19" s="219" customFormat="1" ht="22.15" customHeight="1">
      <c r="A52" s="216" t="s">
        <v>322</v>
      </c>
      <c r="B52" s="217">
        <v>264000</v>
      </c>
      <c r="C52" s="217"/>
      <c r="D52" s="217"/>
      <c r="E52" s="217">
        <v>67000</v>
      </c>
      <c r="F52" s="217">
        <v>57000</v>
      </c>
      <c r="G52" s="217"/>
      <c r="H52" s="217">
        <v>130000</v>
      </c>
      <c r="I52" s="217"/>
      <c r="J52" s="217"/>
      <c r="K52" s="217"/>
      <c r="L52" s="217"/>
      <c r="M52" s="217">
        <v>10000</v>
      </c>
      <c r="N52" s="217"/>
      <c r="O52" s="217"/>
      <c r="P52" s="217"/>
    </row>
    <row r="53" spans="1:19" s="203" customFormat="1" ht="67.150000000000006" customHeight="1">
      <c r="A53" s="201" t="s">
        <v>323</v>
      </c>
      <c r="B53" s="202">
        <v>30000</v>
      </c>
      <c r="C53" s="202"/>
      <c r="D53" s="202"/>
      <c r="E53" s="202">
        <v>30000</v>
      </c>
      <c r="F53" s="202"/>
      <c r="G53" s="202"/>
      <c r="H53" s="202"/>
      <c r="I53" s="202"/>
      <c r="J53" s="202"/>
      <c r="K53" s="202"/>
      <c r="L53" s="202"/>
      <c r="M53" s="202"/>
      <c r="N53" s="202"/>
      <c r="O53" s="202"/>
      <c r="P53" s="202"/>
    </row>
    <row r="54" spans="1:19" s="203" customFormat="1" ht="86.45" customHeight="1">
      <c r="A54" s="201" t="s">
        <v>324</v>
      </c>
      <c r="B54" s="202">
        <v>30000</v>
      </c>
      <c r="C54" s="202"/>
      <c r="D54" s="202"/>
      <c r="E54" s="202"/>
      <c r="F54" s="202"/>
      <c r="G54" s="202"/>
      <c r="H54" s="202">
        <v>30000</v>
      </c>
      <c r="I54" s="202"/>
      <c r="J54" s="202"/>
      <c r="K54" s="202"/>
      <c r="L54" s="202"/>
      <c r="M54" s="202"/>
      <c r="N54" s="202"/>
      <c r="O54" s="202"/>
      <c r="P54" s="202"/>
    </row>
    <row r="55" spans="1:19" s="203" customFormat="1" ht="106.15" customHeight="1">
      <c r="A55" s="201" t="s">
        <v>325</v>
      </c>
      <c r="B55" s="202">
        <v>10000</v>
      </c>
      <c r="C55" s="202"/>
      <c r="D55" s="202"/>
      <c r="E55" s="202"/>
      <c r="F55" s="202"/>
      <c r="G55" s="202"/>
      <c r="H55" s="202"/>
      <c r="I55" s="202"/>
      <c r="J55" s="202"/>
      <c r="K55" s="202"/>
      <c r="L55" s="202"/>
      <c r="M55" s="202">
        <v>10000</v>
      </c>
      <c r="N55" s="202"/>
      <c r="O55" s="202"/>
      <c r="P55" s="202"/>
    </row>
    <row r="56" spans="1:19" s="203" customFormat="1" ht="43.15" customHeight="1">
      <c r="A56" s="201" t="s">
        <v>326</v>
      </c>
      <c r="B56" s="202">
        <v>17000</v>
      </c>
      <c r="C56" s="202"/>
      <c r="D56" s="202"/>
      <c r="E56" s="202"/>
      <c r="F56" s="202">
        <v>17000</v>
      </c>
      <c r="G56" s="202"/>
      <c r="H56" s="202"/>
      <c r="I56" s="202"/>
      <c r="J56" s="202"/>
      <c r="K56" s="202"/>
      <c r="L56" s="202"/>
      <c r="M56" s="202"/>
      <c r="N56" s="202"/>
      <c r="O56" s="202"/>
      <c r="P56" s="202"/>
    </row>
    <row r="57" spans="1:19" s="203" customFormat="1" ht="43.9" customHeight="1">
      <c r="A57" s="201" t="s">
        <v>327</v>
      </c>
      <c r="B57" s="202">
        <v>37000</v>
      </c>
      <c r="C57" s="202"/>
      <c r="D57" s="202"/>
      <c r="E57" s="202">
        <v>37000</v>
      </c>
      <c r="F57" s="202"/>
      <c r="G57" s="202"/>
      <c r="H57" s="202"/>
      <c r="I57" s="202"/>
      <c r="J57" s="202"/>
      <c r="K57" s="202"/>
      <c r="L57" s="202"/>
      <c r="M57" s="202"/>
      <c r="N57" s="202"/>
      <c r="O57" s="202"/>
      <c r="P57" s="202"/>
    </row>
    <row r="58" spans="1:19" s="203" customFormat="1" ht="42" customHeight="1">
      <c r="A58" s="201" t="s">
        <v>328</v>
      </c>
      <c r="B58" s="202">
        <v>140000</v>
      </c>
      <c r="C58" s="202"/>
      <c r="D58" s="202"/>
      <c r="E58" s="202"/>
      <c r="F58" s="202">
        <v>40000</v>
      </c>
      <c r="G58" s="202"/>
      <c r="H58" s="202">
        <v>100000</v>
      </c>
      <c r="I58" s="202"/>
      <c r="J58" s="202"/>
      <c r="K58" s="202"/>
      <c r="L58" s="202"/>
      <c r="M58" s="202"/>
      <c r="N58" s="202"/>
      <c r="O58" s="202"/>
      <c r="P58" s="202"/>
    </row>
    <row r="59" spans="1:19" s="219" customFormat="1" ht="44.45" customHeight="1">
      <c r="A59" s="216" t="s">
        <v>329</v>
      </c>
      <c r="B59" s="217">
        <v>53600</v>
      </c>
      <c r="C59" s="217"/>
      <c r="D59" s="217"/>
      <c r="E59" s="217">
        <v>48600</v>
      </c>
      <c r="F59" s="217"/>
      <c r="G59" s="217"/>
      <c r="H59" s="217">
        <v>5000</v>
      </c>
      <c r="I59" s="217"/>
      <c r="J59" s="217"/>
      <c r="K59" s="217"/>
      <c r="L59" s="217"/>
      <c r="M59" s="217"/>
      <c r="N59" s="217"/>
      <c r="O59" s="217"/>
      <c r="P59" s="217"/>
    </row>
    <row r="60" spans="1:19" s="203" customFormat="1" ht="19.5">
      <c r="A60" s="201" t="s">
        <v>330</v>
      </c>
      <c r="B60" s="202">
        <v>30000</v>
      </c>
      <c r="C60" s="202"/>
      <c r="D60" s="202"/>
      <c r="E60" s="202">
        <v>30000</v>
      </c>
      <c r="F60" s="202"/>
      <c r="G60" s="202"/>
      <c r="H60" s="202"/>
      <c r="I60" s="202"/>
      <c r="J60" s="202"/>
      <c r="K60" s="202"/>
      <c r="L60" s="202"/>
      <c r="M60" s="202"/>
      <c r="N60" s="202"/>
      <c r="O60" s="202"/>
      <c r="P60" s="202"/>
    </row>
    <row r="61" spans="1:19" s="203" customFormat="1" ht="46.15" customHeight="1">
      <c r="A61" s="201" t="s">
        <v>332</v>
      </c>
      <c r="B61" s="202">
        <v>18600</v>
      </c>
      <c r="C61" s="202"/>
      <c r="D61" s="202"/>
      <c r="E61" s="202">
        <v>18600</v>
      </c>
      <c r="F61" s="202"/>
      <c r="G61" s="202"/>
      <c r="H61" s="202"/>
      <c r="I61" s="202"/>
      <c r="J61" s="202"/>
      <c r="K61" s="202"/>
      <c r="L61" s="202"/>
      <c r="M61" s="202"/>
      <c r="N61" s="202"/>
      <c r="O61" s="202"/>
      <c r="P61" s="202"/>
    </row>
    <row r="62" spans="1:19" s="203" customFormat="1" ht="64.900000000000006" customHeight="1">
      <c r="A62" s="201" t="s">
        <v>331</v>
      </c>
      <c r="B62" s="202">
        <v>5000</v>
      </c>
      <c r="C62" s="202"/>
      <c r="D62" s="202"/>
      <c r="E62" s="202"/>
      <c r="F62" s="202"/>
      <c r="G62" s="202"/>
      <c r="H62" s="202">
        <v>5000</v>
      </c>
      <c r="I62" s="202"/>
      <c r="J62" s="202"/>
      <c r="K62" s="202"/>
      <c r="L62" s="202"/>
      <c r="M62" s="202"/>
      <c r="N62" s="202"/>
      <c r="O62" s="202"/>
      <c r="P62" s="202"/>
    </row>
    <row r="63" spans="1:19" s="219" customFormat="1" ht="19.5">
      <c r="A63" s="220" t="s">
        <v>5</v>
      </c>
      <c r="B63" s="221">
        <v>215690500</v>
      </c>
      <c r="C63" s="221">
        <v>38892700</v>
      </c>
      <c r="D63" s="221">
        <v>14167200</v>
      </c>
      <c r="E63" s="221">
        <v>31219900</v>
      </c>
      <c r="F63" s="221">
        <v>21542200</v>
      </c>
      <c r="G63" s="221">
        <v>14863400</v>
      </c>
      <c r="H63" s="221">
        <v>20591900</v>
      </c>
      <c r="I63" s="221">
        <v>5268800</v>
      </c>
      <c r="J63" s="221">
        <v>7046500</v>
      </c>
      <c r="K63" s="221">
        <v>11294000</v>
      </c>
      <c r="L63" s="221">
        <v>10052300</v>
      </c>
      <c r="M63" s="221">
        <v>6313900</v>
      </c>
      <c r="N63" s="221">
        <v>8751200</v>
      </c>
      <c r="O63" s="221">
        <v>15126500</v>
      </c>
      <c r="P63" s="221">
        <v>10560000</v>
      </c>
    </row>
    <row r="64" spans="1:19" s="225" customFormat="1" ht="21">
      <c r="A64" s="222"/>
      <c r="B64" s="223">
        <f t="shared" ref="B64:P64" si="6">+B6+B8+B17</f>
        <v>215690500</v>
      </c>
      <c r="C64" s="223">
        <f t="shared" si="6"/>
        <v>38892700</v>
      </c>
      <c r="D64" s="223">
        <f t="shared" si="6"/>
        <v>14167200</v>
      </c>
      <c r="E64" s="223">
        <f t="shared" si="6"/>
        <v>31219900</v>
      </c>
      <c r="F64" s="223">
        <f t="shared" si="6"/>
        <v>21542200</v>
      </c>
      <c r="G64" s="223">
        <f t="shared" si="6"/>
        <v>14863400</v>
      </c>
      <c r="H64" s="223">
        <f t="shared" si="6"/>
        <v>20591900</v>
      </c>
      <c r="I64" s="223">
        <f t="shared" si="6"/>
        <v>5268800</v>
      </c>
      <c r="J64" s="223">
        <f t="shared" si="6"/>
        <v>7046500</v>
      </c>
      <c r="K64" s="223">
        <f t="shared" si="6"/>
        <v>11294000</v>
      </c>
      <c r="L64" s="223">
        <f t="shared" si="6"/>
        <v>10052300</v>
      </c>
      <c r="M64" s="223">
        <f t="shared" si="6"/>
        <v>6313900</v>
      </c>
      <c r="N64" s="223">
        <f t="shared" si="6"/>
        <v>8751200</v>
      </c>
      <c r="O64" s="223">
        <f t="shared" si="6"/>
        <v>15126500</v>
      </c>
      <c r="P64" s="223">
        <f t="shared" si="6"/>
        <v>10560000</v>
      </c>
      <c r="Q64" s="148"/>
      <c r="R64" s="224"/>
      <c r="S64" s="224"/>
    </row>
    <row r="65" spans="1:19" s="225" customFormat="1" ht="21">
      <c r="A65" s="222"/>
      <c r="B65" s="223">
        <f>+B63-B64</f>
        <v>0</v>
      </c>
      <c r="C65" s="223">
        <f t="shared" ref="C65:P65" si="7">+C63-C64</f>
        <v>0</v>
      </c>
      <c r="D65" s="223">
        <f t="shared" si="7"/>
        <v>0</v>
      </c>
      <c r="E65" s="223">
        <f t="shared" si="7"/>
        <v>0</v>
      </c>
      <c r="F65" s="223">
        <f t="shared" si="7"/>
        <v>0</v>
      </c>
      <c r="G65" s="223">
        <f t="shared" si="7"/>
        <v>0</v>
      </c>
      <c r="H65" s="223">
        <f t="shared" si="7"/>
        <v>0</v>
      </c>
      <c r="I65" s="223">
        <f t="shared" si="7"/>
        <v>0</v>
      </c>
      <c r="J65" s="223">
        <f t="shared" si="7"/>
        <v>0</v>
      </c>
      <c r="K65" s="223">
        <f t="shared" si="7"/>
        <v>0</v>
      </c>
      <c r="L65" s="223">
        <f t="shared" si="7"/>
        <v>0</v>
      </c>
      <c r="M65" s="223">
        <f t="shared" si="7"/>
        <v>0</v>
      </c>
      <c r="N65" s="223">
        <f t="shared" si="7"/>
        <v>0</v>
      </c>
      <c r="O65" s="223">
        <f t="shared" si="7"/>
        <v>0</v>
      </c>
      <c r="P65" s="223">
        <f t="shared" si="7"/>
        <v>0</v>
      </c>
      <c r="Q65" s="148"/>
      <c r="R65" s="224"/>
      <c r="S65" s="224"/>
    </row>
    <row r="66" spans="1:19" s="225" customFormat="1" ht="21">
      <c r="A66" s="222"/>
      <c r="B66" s="226"/>
      <c r="C66" s="226"/>
      <c r="D66" s="227"/>
      <c r="E66" s="227"/>
      <c r="F66" s="227"/>
      <c r="G66" s="227"/>
      <c r="H66" s="227"/>
      <c r="I66" s="227"/>
      <c r="J66" s="227"/>
      <c r="K66" s="227"/>
      <c r="L66" s="227"/>
      <c r="M66" s="227"/>
      <c r="N66" s="227"/>
      <c r="O66" s="227"/>
      <c r="P66" s="227"/>
      <c r="Q66" s="148"/>
      <c r="R66" s="224"/>
      <c r="S66" s="224"/>
    </row>
    <row r="67" spans="1:19" s="225" customFormat="1" ht="21">
      <c r="A67" s="222"/>
      <c r="B67" s="226"/>
      <c r="C67" s="226"/>
      <c r="D67" s="227"/>
      <c r="E67" s="227"/>
      <c r="F67" s="227"/>
      <c r="G67" s="227"/>
      <c r="H67" s="227"/>
      <c r="I67" s="227"/>
      <c r="J67" s="227"/>
      <c r="K67" s="227"/>
      <c r="L67" s="227"/>
      <c r="M67" s="227"/>
      <c r="N67" s="227"/>
      <c r="O67" s="227"/>
      <c r="P67" s="227"/>
      <c r="Q67" s="148"/>
      <c r="R67" s="224"/>
      <c r="S67" s="224"/>
    </row>
    <row r="68" spans="1:19" s="225" customFormat="1" ht="21">
      <c r="A68" s="222"/>
      <c r="B68" s="226"/>
      <c r="C68" s="226"/>
      <c r="D68" s="227"/>
      <c r="E68" s="227"/>
      <c r="F68" s="227"/>
      <c r="G68" s="227"/>
      <c r="H68" s="227"/>
      <c r="I68" s="227"/>
      <c r="J68" s="227"/>
      <c r="K68" s="227"/>
      <c r="L68" s="227"/>
      <c r="M68" s="227"/>
      <c r="N68" s="227"/>
      <c r="O68" s="227"/>
      <c r="P68" s="227"/>
      <c r="Q68" s="148"/>
      <c r="R68" s="224"/>
      <c r="S68" s="224"/>
    </row>
    <row r="69" spans="1:19" s="225" customFormat="1" ht="21">
      <c r="A69" s="222"/>
      <c r="B69" s="226"/>
      <c r="C69" s="226"/>
      <c r="D69" s="227"/>
      <c r="E69" s="227"/>
      <c r="F69" s="227"/>
      <c r="G69" s="227"/>
      <c r="H69" s="227"/>
      <c r="I69" s="227"/>
      <c r="J69" s="227"/>
      <c r="K69" s="227"/>
      <c r="L69" s="227"/>
      <c r="M69" s="227"/>
      <c r="N69" s="227"/>
      <c r="O69" s="227"/>
      <c r="P69" s="227"/>
      <c r="Q69" s="148"/>
      <c r="R69" s="224"/>
      <c r="S69" s="224"/>
    </row>
    <row r="70" spans="1:19" s="225" customFormat="1" ht="21">
      <c r="A70" s="222"/>
      <c r="B70" s="226"/>
      <c r="C70" s="226"/>
      <c r="D70" s="227"/>
      <c r="E70" s="227"/>
      <c r="F70" s="227"/>
      <c r="G70" s="227"/>
      <c r="H70" s="227"/>
      <c r="I70" s="227"/>
      <c r="J70" s="227"/>
      <c r="K70" s="227"/>
      <c r="L70" s="227"/>
      <c r="M70" s="227"/>
      <c r="N70" s="227"/>
      <c r="O70" s="227"/>
      <c r="P70" s="227"/>
      <c r="Q70" s="148"/>
      <c r="R70" s="224"/>
      <c r="S70" s="224"/>
    </row>
    <row r="71" spans="1:19" s="225" customFormat="1" ht="21">
      <c r="A71" s="222"/>
      <c r="B71" s="226"/>
      <c r="C71" s="226"/>
      <c r="D71" s="227"/>
      <c r="E71" s="227"/>
      <c r="F71" s="227"/>
      <c r="G71" s="227"/>
      <c r="H71" s="227"/>
      <c r="I71" s="227"/>
      <c r="J71" s="227"/>
      <c r="K71" s="227"/>
      <c r="L71" s="227"/>
      <c r="M71" s="227"/>
      <c r="N71" s="227"/>
      <c r="O71" s="227"/>
      <c r="P71" s="227"/>
      <c r="Q71" s="148"/>
      <c r="R71" s="224"/>
      <c r="S71" s="224"/>
    </row>
    <row r="72" spans="1:19" s="225" customFormat="1" ht="21">
      <c r="A72" s="222"/>
      <c r="B72" s="226"/>
      <c r="C72" s="226"/>
      <c r="D72" s="227"/>
      <c r="E72" s="227"/>
      <c r="F72" s="227"/>
      <c r="G72" s="227"/>
      <c r="H72" s="227"/>
      <c r="I72" s="227"/>
      <c r="J72" s="227"/>
      <c r="K72" s="227"/>
      <c r="L72" s="227"/>
      <c r="M72" s="227"/>
      <c r="N72" s="227"/>
      <c r="O72" s="227"/>
      <c r="P72" s="227"/>
      <c r="Q72" s="148"/>
      <c r="R72" s="224"/>
      <c r="S72" s="224"/>
    </row>
    <row r="73" spans="1:19" s="225" customFormat="1" ht="21">
      <c r="A73" s="222"/>
      <c r="B73" s="226"/>
      <c r="C73" s="226"/>
      <c r="D73" s="227"/>
      <c r="E73" s="227"/>
      <c r="F73" s="227"/>
      <c r="G73" s="227"/>
      <c r="H73" s="227"/>
      <c r="I73" s="227"/>
      <c r="J73" s="227"/>
      <c r="K73" s="227"/>
      <c r="L73" s="227"/>
      <c r="M73" s="227"/>
      <c r="N73" s="227"/>
      <c r="O73" s="227"/>
      <c r="P73" s="227"/>
      <c r="Q73" s="148"/>
      <c r="R73" s="224"/>
      <c r="S73" s="224"/>
    </row>
    <row r="74" spans="1:19" s="225" customFormat="1" ht="21">
      <c r="A74" s="222"/>
      <c r="B74" s="226"/>
      <c r="C74" s="226"/>
      <c r="D74" s="227"/>
      <c r="E74" s="227"/>
      <c r="F74" s="227"/>
      <c r="G74" s="227"/>
      <c r="H74" s="227"/>
      <c r="I74" s="227"/>
      <c r="J74" s="227"/>
      <c r="K74" s="227"/>
      <c r="L74" s="227"/>
      <c r="M74" s="227"/>
      <c r="N74" s="227"/>
      <c r="O74" s="227"/>
      <c r="P74" s="227"/>
      <c r="Q74" s="148"/>
      <c r="R74" s="224"/>
      <c r="S74" s="224"/>
    </row>
    <row r="75" spans="1:19" s="225" customFormat="1" ht="21">
      <c r="A75" s="222"/>
      <c r="B75" s="226"/>
      <c r="C75" s="226"/>
      <c r="D75" s="227"/>
      <c r="E75" s="227"/>
      <c r="F75" s="227"/>
      <c r="G75" s="227"/>
      <c r="H75" s="227"/>
      <c r="I75" s="227"/>
      <c r="J75" s="227"/>
      <c r="K75" s="227"/>
      <c r="L75" s="227"/>
      <c r="M75" s="227"/>
      <c r="N75" s="227"/>
      <c r="O75" s="227"/>
      <c r="P75" s="227"/>
      <c r="Q75" s="148"/>
      <c r="R75" s="224"/>
      <c r="S75" s="224"/>
    </row>
    <row r="76" spans="1:19" s="225" customFormat="1" ht="21">
      <c r="A76" s="222"/>
      <c r="B76" s="226"/>
      <c r="C76" s="226"/>
      <c r="D76" s="227"/>
      <c r="E76" s="227"/>
      <c r="F76" s="227"/>
      <c r="G76" s="227"/>
      <c r="H76" s="227"/>
      <c r="I76" s="227"/>
      <c r="J76" s="227"/>
      <c r="K76" s="227"/>
      <c r="L76" s="227"/>
      <c r="M76" s="227"/>
      <c r="N76" s="227"/>
      <c r="O76" s="227"/>
      <c r="P76" s="227"/>
      <c r="Q76" s="148"/>
      <c r="R76" s="224"/>
      <c r="S76" s="224"/>
    </row>
    <row r="77" spans="1:19" s="225" customFormat="1" ht="21">
      <c r="A77" s="222"/>
      <c r="B77" s="226"/>
      <c r="C77" s="226"/>
      <c r="D77" s="227"/>
      <c r="E77" s="227"/>
      <c r="F77" s="227"/>
      <c r="G77" s="227"/>
      <c r="H77" s="227"/>
      <c r="I77" s="227"/>
      <c r="J77" s="227"/>
      <c r="K77" s="227"/>
      <c r="L77" s="227"/>
      <c r="M77" s="227"/>
      <c r="N77" s="227"/>
      <c r="O77" s="227"/>
      <c r="P77" s="227"/>
      <c r="Q77" s="148"/>
      <c r="R77" s="224"/>
      <c r="S77" s="224"/>
    </row>
    <row r="78" spans="1:19" s="225" customFormat="1" ht="21">
      <c r="A78" s="222"/>
      <c r="B78" s="226"/>
      <c r="C78" s="226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7"/>
      <c r="P78" s="227"/>
      <c r="Q78" s="148"/>
      <c r="R78" s="224"/>
      <c r="S78" s="224"/>
    </row>
    <row r="79" spans="1:19" s="225" customFormat="1" ht="21">
      <c r="A79" s="222"/>
      <c r="B79" s="226"/>
      <c r="C79" s="226"/>
      <c r="D79" s="227"/>
      <c r="E79" s="227"/>
      <c r="F79" s="227"/>
      <c r="G79" s="227"/>
      <c r="H79" s="227"/>
      <c r="I79" s="227"/>
      <c r="J79" s="227"/>
      <c r="K79" s="227"/>
      <c r="L79" s="227"/>
      <c r="M79" s="227"/>
      <c r="N79" s="227"/>
      <c r="O79" s="227"/>
      <c r="P79" s="227"/>
      <c r="Q79" s="148"/>
      <c r="R79" s="224"/>
      <c r="S79" s="224"/>
    </row>
    <row r="80" spans="1:19" s="225" customFormat="1" ht="21">
      <c r="A80" s="222"/>
      <c r="B80" s="226"/>
      <c r="C80" s="226"/>
      <c r="D80" s="227"/>
      <c r="E80" s="227"/>
      <c r="F80" s="227"/>
      <c r="G80" s="227"/>
      <c r="H80" s="227"/>
      <c r="I80" s="227"/>
      <c r="J80" s="227"/>
      <c r="K80" s="227"/>
      <c r="L80" s="227"/>
      <c r="M80" s="227"/>
      <c r="N80" s="227"/>
      <c r="O80" s="227"/>
      <c r="P80" s="227"/>
      <c r="Q80" s="148"/>
      <c r="R80" s="224"/>
      <c r="S80" s="224"/>
    </row>
    <row r="81" spans="1:19" s="225" customFormat="1" ht="21">
      <c r="A81" s="222"/>
      <c r="B81" s="226"/>
      <c r="C81" s="226"/>
      <c r="D81" s="227"/>
      <c r="E81" s="227"/>
      <c r="F81" s="227"/>
      <c r="G81" s="227"/>
      <c r="H81" s="227"/>
      <c r="I81" s="227"/>
      <c r="J81" s="227"/>
      <c r="K81" s="227"/>
      <c r="L81" s="227"/>
      <c r="M81" s="227"/>
      <c r="N81" s="227"/>
      <c r="O81" s="227"/>
      <c r="P81" s="227"/>
      <c r="Q81" s="148"/>
      <c r="R81" s="224"/>
      <c r="S81" s="224"/>
    </row>
    <row r="82" spans="1:19" s="225" customFormat="1" ht="21">
      <c r="A82" s="222"/>
      <c r="B82" s="226"/>
      <c r="C82" s="226"/>
      <c r="D82" s="227"/>
      <c r="E82" s="227"/>
      <c r="F82" s="227"/>
      <c r="G82" s="227"/>
      <c r="H82" s="227"/>
      <c r="I82" s="227"/>
      <c r="J82" s="227"/>
      <c r="K82" s="227"/>
      <c r="L82" s="227"/>
      <c r="M82" s="227"/>
      <c r="N82" s="227"/>
      <c r="O82" s="227"/>
      <c r="P82" s="227"/>
      <c r="Q82" s="148"/>
      <c r="R82" s="224"/>
      <c r="S82" s="224"/>
    </row>
    <row r="83" spans="1:19" s="225" customFormat="1" ht="21">
      <c r="A83" s="222"/>
      <c r="B83" s="226"/>
      <c r="C83" s="226"/>
      <c r="D83" s="227"/>
      <c r="E83" s="227"/>
      <c r="F83" s="227"/>
      <c r="G83" s="227"/>
      <c r="H83" s="227"/>
      <c r="I83" s="227"/>
      <c r="J83" s="227"/>
      <c r="K83" s="227"/>
      <c r="L83" s="227"/>
      <c r="M83" s="227"/>
      <c r="N83" s="227"/>
      <c r="O83" s="227"/>
      <c r="P83" s="227"/>
      <c r="Q83" s="148"/>
      <c r="R83" s="224"/>
      <c r="S83" s="224"/>
    </row>
    <row r="84" spans="1:19" s="225" customFormat="1" ht="21">
      <c r="A84" s="222"/>
      <c r="B84" s="226"/>
      <c r="C84" s="226"/>
      <c r="D84" s="227"/>
      <c r="E84" s="227"/>
      <c r="F84" s="227"/>
      <c r="G84" s="227"/>
      <c r="H84" s="227"/>
      <c r="I84" s="227"/>
      <c r="J84" s="227"/>
      <c r="K84" s="227"/>
      <c r="L84" s="227"/>
      <c r="M84" s="227"/>
      <c r="N84" s="227"/>
      <c r="O84" s="227"/>
      <c r="P84" s="227"/>
      <c r="Q84" s="148"/>
      <c r="R84" s="224"/>
      <c r="S84" s="224"/>
    </row>
    <row r="85" spans="1:19" s="225" customFormat="1" ht="21">
      <c r="A85" s="222"/>
      <c r="B85" s="226"/>
      <c r="C85" s="226"/>
      <c r="D85" s="227"/>
      <c r="E85" s="227"/>
      <c r="F85" s="227"/>
      <c r="G85" s="227"/>
      <c r="H85" s="227"/>
      <c r="I85" s="227"/>
      <c r="J85" s="227"/>
      <c r="K85" s="227"/>
      <c r="L85" s="227"/>
      <c r="M85" s="227"/>
      <c r="N85" s="227"/>
      <c r="O85" s="227"/>
      <c r="P85" s="227"/>
      <c r="Q85" s="148"/>
      <c r="R85" s="224"/>
      <c r="S85" s="224"/>
    </row>
    <row r="86" spans="1:19" s="225" customFormat="1" ht="21">
      <c r="A86" s="222"/>
      <c r="B86" s="226"/>
      <c r="C86" s="226"/>
      <c r="D86" s="227"/>
      <c r="E86" s="227"/>
      <c r="F86" s="227"/>
      <c r="G86" s="227"/>
      <c r="H86" s="227"/>
      <c r="I86" s="227"/>
      <c r="J86" s="227"/>
      <c r="K86" s="227"/>
      <c r="L86" s="227"/>
      <c r="M86" s="227"/>
      <c r="N86" s="227"/>
      <c r="O86" s="227"/>
      <c r="P86" s="227"/>
      <c r="Q86" s="148"/>
      <c r="R86" s="224"/>
      <c r="S86" s="224"/>
    </row>
    <row r="87" spans="1:19" s="225" customFormat="1" ht="21">
      <c r="A87" s="222"/>
      <c r="B87" s="226"/>
      <c r="C87" s="226"/>
      <c r="D87" s="227"/>
      <c r="E87" s="227"/>
      <c r="F87" s="227"/>
      <c r="G87" s="227"/>
      <c r="H87" s="227"/>
      <c r="I87" s="227"/>
      <c r="J87" s="227"/>
      <c r="K87" s="227"/>
      <c r="L87" s="227"/>
      <c r="M87" s="227"/>
      <c r="N87" s="227"/>
      <c r="O87" s="227"/>
      <c r="P87" s="227"/>
      <c r="Q87" s="148"/>
      <c r="R87" s="224"/>
      <c r="S87" s="224"/>
    </row>
    <row r="88" spans="1:19" s="225" customFormat="1" ht="21">
      <c r="A88" s="222"/>
      <c r="B88" s="226"/>
      <c r="C88" s="226"/>
      <c r="D88" s="227"/>
      <c r="E88" s="227"/>
      <c r="F88" s="227"/>
      <c r="G88" s="227"/>
      <c r="H88" s="227"/>
      <c r="I88" s="227"/>
      <c r="J88" s="227"/>
      <c r="K88" s="227"/>
      <c r="L88" s="227"/>
      <c r="M88" s="227"/>
      <c r="N88" s="227"/>
      <c r="O88" s="227"/>
      <c r="P88" s="227"/>
      <c r="Q88" s="148"/>
      <c r="R88" s="224"/>
      <c r="S88" s="224"/>
    </row>
    <row r="89" spans="1:19" s="225" customFormat="1" ht="21">
      <c r="A89" s="222"/>
      <c r="B89" s="226"/>
      <c r="C89" s="226"/>
      <c r="D89" s="227"/>
      <c r="E89" s="227"/>
      <c r="F89" s="227"/>
      <c r="G89" s="227"/>
      <c r="H89" s="227"/>
      <c r="I89" s="227"/>
      <c r="J89" s="227"/>
      <c r="K89" s="227"/>
      <c r="L89" s="227"/>
      <c r="M89" s="227"/>
      <c r="N89" s="227"/>
      <c r="O89" s="227"/>
      <c r="P89" s="227"/>
      <c r="Q89" s="148"/>
      <c r="R89" s="224"/>
      <c r="S89" s="224"/>
    </row>
    <row r="90" spans="1:19" s="225" customFormat="1" ht="21">
      <c r="A90" s="222"/>
      <c r="B90" s="226"/>
      <c r="C90" s="226"/>
      <c r="D90" s="227"/>
      <c r="E90" s="227"/>
      <c r="F90" s="227"/>
      <c r="G90" s="227"/>
      <c r="H90" s="227"/>
      <c r="I90" s="227"/>
      <c r="J90" s="227"/>
      <c r="K90" s="227"/>
      <c r="L90" s="227"/>
      <c r="M90" s="227"/>
      <c r="N90" s="227"/>
      <c r="O90" s="227"/>
      <c r="P90" s="227"/>
      <c r="Q90" s="148"/>
      <c r="R90" s="224"/>
      <c r="S90" s="224"/>
    </row>
    <row r="91" spans="1:19" s="225" customFormat="1" ht="21">
      <c r="A91" s="222"/>
      <c r="B91" s="226"/>
      <c r="C91" s="226"/>
      <c r="D91" s="227"/>
      <c r="E91" s="227"/>
      <c r="F91" s="227"/>
      <c r="G91" s="227"/>
      <c r="H91" s="227"/>
      <c r="I91" s="227"/>
      <c r="J91" s="227"/>
      <c r="K91" s="227"/>
      <c r="L91" s="227"/>
      <c r="M91" s="227"/>
      <c r="N91" s="227"/>
      <c r="O91" s="227"/>
      <c r="P91" s="227"/>
      <c r="Q91" s="148"/>
      <c r="R91" s="224"/>
      <c r="S91" s="224"/>
    </row>
    <row r="92" spans="1:19" s="225" customFormat="1" ht="21">
      <c r="A92" s="222"/>
      <c r="B92" s="226"/>
      <c r="C92" s="226"/>
      <c r="D92" s="227"/>
      <c r="E92" s="227"/>
      <c r="F92" s="227"/>
      <c r="G92" s="227"/>
      <c r="H92" s="227"/>
      <c r="I92" s="227"/>
      <c r="J92" s="227"/>
      <c r="K92" s="227"/>
      <c r="L92" s="227"/>
      <c r="M92" s="227"/>
      <c r="N92" s="227"/>
      <c r="O92" s="227"/>
      <c r="P92" s="227"/>
      <c r="Q92" s="148"/>
      <c r="R92" s="224"/>
      <c r="S92" s="224"/>
    </row>
    <row r="93" spans="1:19" s="225" customFormat="1" ht="21">
      <c r="A93" s="222"/>
      <c r="B93" s="226"/>
      <c r="C93" s="226"/>
      <c r="D93" s="227"/>
      <c r="E93" s="227"/>
      <c r="F93" s="227"/>
      <c r="G93" s="227"/>
      <c r="H93" s="227"/>
      <c r="I93" s="227"/>
      <c r="J93" s="227"/>
      <c r="K93" s="227"/>
      <c r="L93" s="227"/>
      <c r="M93" s="227"/>
      <c r="N93" s="227"/>
      <c r="O93" s="227"/>
      <c r="P93" s="227"/>
      <c r="Q93" s="148"/>
      <c r="R93" s="224"/>
      <c r="S93" s="224"/>
    </row>
    <row r="94" spans="1:19" s="225" customFormat="1" ht="21">
      <c r="A94" s="222"/>
      <c r="B94" s="226"/>
      <c r="C94" s="226"/>
      <c r="D94" s="227"/>
      <c r="E94" s="227"/>
      <c r="F94" s="227"/>
      <c r="G94" s="227"/>
      <c r="H94" s="227"/>
      <c r="I94" s="227"/>
      <c r="J94" s="227"/>
      <c r="K94" s="227"/>
      <c r="L94" s="227"/>
      <c r="M94" s="227"/>
      <c r="N94" s="227"/>
      <c r="O94" s="227"/>
      <c r="P94" s="227"/>
      <c r="Q94" s="148"/>
      <c r="R94" s="224"/>
      <c r="S94" s="224"/>
    </row>
    <row r="95" spans="1:19" s="225" customFormat="1" ht="21">
      <c r="A95" s="222"/>
      <c r="B95" s="226"/>
      <c r="C95" s="226"/>
      <c r="D95" s="227"/>
      <c r="E95" s="227"/>
      <c r="F95" s="227"/>
      <c r="G95" s="227"/>
      <c r="H95" s="227"/>
      <c r="I95" s="227"/>
      <c r="J95" s="227"/>
      <c r="K95" s="227"/>
      <c r="L95" s="227"/>
      <c r="M95" s="227"/>
      <c r="N95" s="227"/>
      <c r="O95" s="227"/>
      <c r="P95" s="227"/>
      <c r="Q95" s="148"/>
      <c r="R95" s="224"/>
      <c r="S95" s="224"/>
    </row>
    <row r="96" spans="1:19" s="225" customFormat="1" ht="21">
      <c r="A96" s="222"/>
      <c r="B96" s="226"/>
      <c r="C96" s="226"/>
      <c r="D96" s="227"/>
      <c r="E96" s="227"/>
      <c r="F96" s="227"/>
      <c r="G96" s="227"/>
      <c r="H96" s="227"/>
      <c r="I96" s="227"/>
      <c r="J96" s="227"/>
      <c r="K96" s="227"/>
      <c r="L96" s="227"/>
      <c r="M96" s="227"/>
      <c r="N96" s="227"/>
      <c r="O96" s="227"/>
      <c r="P96" s="227"/>
      <c r="Q96" s="148"/>
      <c r="R96" s="224"/>
      <c r="S96" s="224"/>
    </row>
    <row r="97" spans="1:19" s="225" customFormat="1" ht="21">
      <c r="A97" s="222"/>
      <c r="B97" s="226"/>
      <c r="C97" s="226"/>
      <c r="D97" s="227"/>
      <c r="E97" s="227"/>
      <c r="F97" s="227"/>
      <c r="G97" s="227"/>
      <c r="H97" s="227"/>
      <c r="I97" s="227"/>
      <c r="J97" s="227"/>
      <c r="K97" s="227"/>
      <c r="L97" s="227"/>
      <c r="M97" s="227"/>
      <c r="N97" s="227"/>
      <c r="O97" s="227"/>
      <c r="P97" s="227"/>
      <c r="Q97" s="148"/>
      <c r="R97" s="224"/>
      <c r="S97" s="224"/>
    </row>
    <row r="98" spans="1:19" s="225" customFormat="1" ht="21">
      <c r="A98" s="222"/>
      <c r="B98" s="226"/>
      <c r="C98" s="226"/>
      <c r="D98" s="227"/>
      <c r="E98" s="227"/>
      <c r="F98" s="227"/>
      <c r="G98" s="227"/>
      <c r="H98" s="227"/>
      <c r="I98" s="227"/>
      <c r="J98" s="227"/>
      <c r="K98" s="227"/>
      <c r="L98" s="227"/>
      <c r="M98" s="227"/>
      <c r="N98" s="227"/>
      <c r="O98" s="227"/>
      <c r="P98" s="227"/>
      <c r="Q98" s="148"/>
      <c r="R98" s="224"/>
      <c r="S98" s="224"/>
    </row>
    <row r="99" spans="1:19" s="225" customFormat="1" ht="21">
      <c r="A99" s="222"/>
      <c r="B99" s="226"/>
      <c r="C99" s="226"/>
      <c r="D99" s="227"/>
      <c r="E99" s="227"/>
      <c r="F99" s="227"/>
      <c r="G99" s="227"/>
      <c r="H99" s="227"/>
      <c r="I99" s="227"/>
      <c r="J99" s="227"/>
      <c r="K99" s="227"/>
      <c r="L99" s="227"/>
      <c r="M99" s="227"/>
      <c r="N99" s="227"/>
      <c r="O99" s="227"/>
      <c r="P99" s="227"/>
      <c r="Q99" s="148"/>
      <c r="R99" s="224"/>
      <c r="S99" s="224"/>
    </row>
    <row r="100" spans="1:19" s="225" customFormat="1" ht="21">
      <c r="A100" s="222"/>
      <c r="B100" s="226"/>
      <c r="C100" s="226"/>
      <c r="D100" s="227"/>
      <c r="E100" s="227"/>
      <c r="F100" s="227"/>
      <c r="G100" s="227"/>
      <c r="H100" s="227"/>
      <c r="I100" s="227"/>
      <c r="J100" s="227"/>
      <c r="K100" s="227"/>
      <c r="L100" s="227"/>
      <c r="M100" s="227"/>
      <c r="N100" s="227"/>
      <c r="O100" s="227"/>
      <c r="P100" s="227"/>
      <c r="Q100" s="148"/>
      <c r="R100" s="224"/>
      <c r="S100" s="224"/>
    </row>
    <row r="101" spans="1:19" s="225" customFormat="1" ht="21">
      <c r="A101" s="222"/>
      <c r="B101" s="226"/>
      <c r="C101" s="226"/>
      <c r="D101" s="227"/>
      <c r="E101" s="227"/>
      <c r="F101" s="227"/>
      <c r="G101" s="227"/>
      <c r="H101" s="227"/>
      <c r="I101" s="227"/>
      <c r="J101" s="227"/>
      <c r="K101" s="227"/>
      <c r="L101" s="227"/>
      <c r="M101" s="227"/>
      <c r="N101" s="227"/>
      <c r="O101" s="227"/>
      <c r="P101" s="227"/>
      <c r="Q101" s="148"/>
      <c r="R101" s="224"/>
      <c r="S101" s="224"/>
    </row>
    <row r="102" spans="1:19" s="225" customFormat="1" ht="21">
      <c r="A102" s="222"/>
      <c r="B102" s="226"/>
      <c r="C102" s="226"/>
      <c r="D102" s="227"/>
      <c r="E102" s="227"/>
      <c r="F102" s="227"/>
      <c r="G102" s="227"/>
      <c r="H102" s="227"/>
      <c r="I102" s="227"/>
      <c r="J102" s="227"/>
      <c r="K102" s="227"/>
      <c r="L102" s="227"/>
      <c r="M102" s="227"/>
      <c r="N102" s="227"/>
      <c r="O102" s="227"/>
      <c r="P102" s="227"/>
      <c r="Q102" s="148"/>
      <c r="R102" s="224"/>
      <c r="S102" s="224"/>
    </row>
    <row r="103" spans="1:19" s="225" customFormat="1" ht="21">
      <c r="A103" s="222"/>
      <c r="B103" s="226"/>
      <c r="C103" s="226"/>
      <c r="D103" s="227"/>
      <c r="E103" s="227"/>
      <c r="F103" s="227"/>
      <c r="G103" s="227"/>
      <c r="H103" s="227"/>
      <c r="I103" s="227"/>
      <c r="J103" s="227"/>
      <c r="K103" s="227"/>
      <c r="L103" s="227"/>
      <c r="M103" s="227"/>
      <c r="N103" s="227"/>
      <c r="O103" s="227"/>
      <c r="P103" s="227"/>
      <c r="Q103" s="148"/>
      <c r="R103" s="224"/>
      <c r="S103" s="224"/>
    </row>
    <row r="104" spans="1:19" s="225" customFormat="1" ht="21">
      <c r="A104" s="222"/>
      <c r="B104" s="226"/>
      <c r="C104" s="226"/>
      <c r="D104" s="227"/>
      <c r="E104" s="227"/>
      <c r="F104" s="227"/>
      <c r="G104" s="227"/>
      <c r="H104" s="227"/>
      <c r="I104" s="227"/>
      <c r="J104" s="227"/>
      <c r="K104" s="227"/>
      <c r="L104" s="227"/>
      <c r="M104" s="227"/>
      <c r="N104" s="227"/>
      <c r="O104" s="227"/>
      <c r="P104" s="227"/>
      <c r="Q104" s="148"/>
      <c r="R104" s="224"/>
      <c r="S104" s="224"/>
    </row>
    <row r="105" spans="1:19" s="225" customFormat="1" ht="21">
      <c r="A105" s="222"/>
      <c r="B105" s="226"/>
      <c r="C105" s="226"/>
      <c r="D105" s="227"/>
      <c r="E105" s="227"/>
      <c r="F105" s="227"/>
      <c r="G105" s="227"/>
      <c r="H105" s="227"/>
      <c r="I105" s="227"/>
      <c r="J105" s="227"/>
      <c r="K105" s="227"/>
      <c r="L105" s="227"/>
      <c r="M105" s="227"/>
      <c r="N105" s="227"/>
      <c r="O105" s="227"/>
      <c r="P105" s="227"/>
      <c r="Q105" s="148"/>
      <c r="R105" s="224"/>
      <c r="S105" s="224"/>
    </row>
    <row r="106" spans="1:19" s="225" customFormat="1" ht="21">
      <c r="A106" s="222"/>
      <c r="B106" s="226"/>
      <c r="C106" s="226"/>
      <c r="D106" s="227"/>
      <c r="E106" s="227"/>
      <c r="F106" s="227"/>
      <c r="G106" s="227"/>
      <c r="H106" s="227"/>
      <c r="I106" s="227"/>
      <c r="J106" s="227"/>
      <c r="K106" s="227"/>
      <c r="L106" s="227"/>
      <c r="M106" s="227"/>
      <c r="N106" s="227"/>
      <c r="O106" s="227"/>
      <c r="P106" s="227"/>
      <c r="Q106" s="148"/>
      <c r="R106" s="224"/>
      <c r="S106" s="224"/>
    </row>
    <row r="107" spans="1:19" s="225" customFormat="1" ht="21">
      <c r="A107" s="222"/>
      <c r="B107" s="226"/>
      <c r="C107" s="226"/>
      <c r="D107" s="227"/>
      <c r="E107" s="227"/>
      <c r="F107" s="227"/>
      <c r="G107" s="227"/>
      <c r="H107" s="227"/>
      <c r="I107" s="227"/>
      <c r="J107" s="227"/>
      <c r="K107" s="227"/>
      <c r="L107" s="227"/>
      <c r="M107" s="227"/>
      <c r="N107" s="227"/>
      <c r="O107" s="227"/>
      <c r="P107" s="227"/>
      <c r="Q107" s="148"/>
      <c r="R107" s="224"/>
      <c r="S107" s="224"/>
    </row>
    <row r="108" spans="1:19" s="225" customFormat="1" ht="21">
      <c r="A108" s="222"/>
      <c r="B108" s="226"/>
      <c r="C108" s="226"/>
      <c r="D108" s="227"/>
      <c r="E108" s="227"/>
      <c r="F108" s="227"/>
      <c r="G108" s="227"/>
      <c r="H108" s="227"/>
      <c r="I108" s="227"/>
      <c r="J108" s="227"/>
      <c r="K108" s="227"/>
      <c r="L108" s="227"/>
      <c r="M108" s="227"/>
      <c r="N108" s="227"/>
      <c r="O108" s="227"/>
      <c r="P108" s="227"/>
      <c r="Q108" s="148"/>
      <c r="R108" s="224"/>
      <c r="S108" s="224"/>
    </row>
    <row r="109" spans="1:19" s="225" customFormat="1" ht="21">
      <c r="A109" s="222"/>
      <c r="B109" s="226"/>
      <c r="C109" s="226"/>
      <c r="D109" s="227"/>
      <c r="E109" s="227"/>
      <c r="F109" s="227"/>
      <c r="G109" s="227"/>
      <c r="H109" s="227"/>
      <c r="I109" s="227"/>
      <c r="J109" s="227"/>
      <c r="K109" s="227"/>
      <c r="L109" s="227"/>
      <c r="M109" s="227"/>
      <c r="N109" s="227"/>
      <c r="O109" s="227"/>
      <c r="P109" s="227"/>
      <c r="Q109" s="148"/>
      <c r="R109" s="224"/>
      <c r="S109" s="224"/>
    </row>
    <row r="110" spans="1:19" s="225" customFormat="1" ht="21">
      <c r="A110" s="222"/>
      <c r="B110" s="226"/>
      <c r="C110" s="226"/>
      <c r="D110" s="227"/>
      <c r="E110" s="227"/>
      <c r="F110" s="227"/>
      <c r="G110" s="227"/>
      <c r="H110" s="227"/>
      <c r="I110" s="227"/>
      <c r="J110" s="227"/>
      <c r="K110" s="227"/>
      <c r="L110" s="227"/>
      <c r="M110" s="227"/>
      <c r="N110" s="227"/>
      <c r="O110" s="227"/>
      <c r="P110" s="227"/>
      <c r="Q110" s="148"/>
      <c r="R110" s="224"/>
      <c r="S110" s="224"/>
    </row>
    <row r="111" spans="1:19" s="225" customFormat="1" ht="21">
      <c r="A111" s="222"/>
      <c r="B111" s="226"/>
      <c r="C111" s="226"/>
      <c r="D111" s="227"/>
      <c r="E111" s="227"/>
      <c r="F111" s="227"/>
      <c r="G111" s="227"/>
      <c r="H111" s="227"/>
      <c r="I111" s="227"/>
      <c r="J111" s="227"/>
      <c r="K111" s="227"/>
      <c r="L111" s="227"/>
      <c r="M111" s="227"/>
      <c r="N111" s="227"/>
      <c r="O111" s="227"/>
      <c r="P111" s="227"/>
      <c r="Q111" s="148"/>
      <c r="R111" s="224"/>
      <c r="S111" s="224"/>
    </row>
    <row r="112" spans="1:19" s="225" customFormat="1" ht="21">
      <c r="A112" s="222"/>
      <c r="B112" s="226"/>
      <c r="C112" s="226"/>
      <c r="D112" s="227"/>
      <c r="E112" s="227"/>
      <c r="F112" s="227"/>
      <c r="G112" s="227"/>
      <c r="H112" s="227"/>
      <c r="I112" s="227"/>
      <c r="J112" s="227"/>
      <c r="K112" s="227"/>
      <c r="L112" s="227"/>
      <c r="M112" s="227"/>
      <c r="N112" s="227"/>
      <c r="O112" s="227"/>
      <c r="P112" s="227"/>
      <c r="Q112" s="148"/>
      <c r="R112" s="224"/>
      <c r="S112" s="224"/>
    </row>
    <row r="113" spans="1:19" s="225" customFormat="1" ht="21">
      <c r="A113" s="222"/>
      <c r="B113" s="226"/>
      <c r="C113" s="226"/>
      <c r="D113" s="227"/>
      <c r="E113" s="227"/>
      <c r="F113" s="227"/>
      <c r="G113" s="227"/>
      <c r="H113" s="227"/>
      <c r="I113" s="227"/>
      <c r="J113" s="227"/>
      <c r="K113" s="227"/>
      <c r="L113" s="227"/>
      <c r="M113" s="227"/>
      <c r="N113" s="227"/>
      <c r="O113" s="227"/>
      <c r="P113" s="227"/>
      <c r="Q113" s="148"/>
      <c r="R113" s="224"/>
      <c r="S113" s="224"/>
    </row>
    <row r="114" spans="1:19" s="225" customFormat="1" ht="21">
      <c r="A114" s="222"/>
      <c r="B114" s="226"/>
      <c r="C114" s="226"/>
      <c r="D114" s="227"/>
      <c r="E114" s="227"/>
      <c r="F114" s="227"/>
      <c r="G114" s="227"/>
      <c r="H114" s="227"/>
      <c r="I114" s="227"/>
      <c r="J114" s="227"/>
      <c r="K114" s="227"/>
      <c r="L114" s="227"/>
      <c r="M114" s="227"/>
      <c r="N114" s="227"/>
      <c r="O114" s="227"/>
      <c r="P114" s="227"/>
      <c r="Q114" s="148"/>
      <c r="R114" s="224"/>
      <c r="S114" s="224"/>
    </row>
    <row r="115" spans="1:19" s="225" customFormat="1" ht="21">
      <c r="A115" s="222"/>
      <c r="B115" s="226"/>
      <c r="C115" s="226"/>
      <c r="D115" s="227"/>
      <c r="E115" s="227"/>
      <c r="F115" s="227"/>
      <c r="G115" s="227"/>
      <c r="H115" s="227"/>
      <c r="I115" s="227"/>
      <c r="J115" s="227"/>
      <c r="K115" s="227"/>
      <c r="L115" s="227"/>
      <c r="M115" s="227"/>
      <c r="N115" s="227"/>
      <c r="O115" s="227"/>
      <c r="P115" s="227"/>
      <c r="Q115" s="148"/>
      <c r="R115" s="224"/>
      <c r="S115" s="224"/>
    </row>
    <row r="116" spans="1:19" s="225" customFormat="1" ht="21">
      <c r="A116" s="222"/>
      <c r="B116" s="226"/>
      <c r="C116" s="226"/>
      <c r="D116" s="227"/>
      <c r="E116" s="227"/>
      <c r="F116" s="227"/>
      <c r="G116" s="227"/>
      <c r="H116" s="227"/>
      <c r="I116" s="227"/>
      <c r="J116" s="227"/>
      <c r="K116" s="227"/>
      <c r="L116" s="227"/>
      <c r="M116" s="227"/>
      <c r="N116" s="227"/>
      <c r="O116" s="227"/>
      <c r="P116" s="227"/>
      <c r="Q116" s="148"/>
      <c r="R116" s="224"/>
      <c r="S116" s="224"/>
    </row>
    <row r="117" spans="1:19" s="225" customFormat="1" ht="21">
      <c r="A117" s="222"/>
      <c r="B117" s="226"/>
      <c r="C117" s="226"/>
      <c r="D117" s="227"/>
      <c r="E117" s="227"/>
      <c r="F117" s="227"/>
      <c r="G117" s="227"/>
      <c r="H117" s="227"/>
      <c r="I117" s="227"/>
      <c r="J117" s="227"/>
      <c r="K117" s="227"/>
      <c r="L117" s="227"/>
      <c r="M117" s="227"/>
      <c r="N117" s="227"/>
      <c r="O117" s="227"/>
      <c r="P117" s="227"/>
      <c r="Q117" s="148"/>
      <c r="R117" s="224"/>
      <c r="S117" s="224"/>
    </row>
    <row r="118" spans="1:19" s="225" customFormat="1" ht="21">
      <c r="A118" s="222"/>
      <c r="B118" s="226"/>
      <c r="C118" s="226"/>
      <c r="D118" s="227"/>
      <c r="E118" s="227"/>
      <c r="F118" s="227"/>
      <c r="G118" s="227"/>
      <c r="H118" s="227"/>
      <c r="I118" s="227"/>
      <c r="J118" s="227"/>
      <c r="K118" s="227"/>
      <c r="L118" s="227"/>
      <c r="M118" s="227"/>
      <c r="N118" s="227"/>
      <c r="O118" s="227"/>
      <c r="P118" s="227"/>
      <c r="Q118" s="148"/>
      <c r="R118" s="224"/>
      <c r="S118" s="224"/>
    </row>
    <row r="119" spans="1:19" s="225" customFormat="1" ht="21">
      <c r="A119" s="222"/>
      <c r="B119" s="226"/>
      <c r="C119" s="226"/>
      <c r="D119" s="227"/>
      <c r="E119" s="227"/>
      <c r="F119" s="227"/>
      <c r="G119" s="227"/>
      <c r="H119" s="227"/>
      <c r="I119" s="227"/>
      <c r="J119" s="227"/>
      <c r="K119" s="227"/>
      <c r="L119" s="227"/>
      <c r="M119" s="227"/>
      <c r="N119" s="227"/>
      <c r="O119" s="227"/>
      <c r="P119" s="227"/>
      <c r="Q119" s="148"/>
      <c r="R119" s="224"/>
      <c r="S119" s="224"/>
    </row>
    <row r="120" spans="1:19" s="225" customFormat="1" ht="21">
      <c r="A120" s="222"/>
      <c r="B120" s="226"/>
      <c r="C120" s="226"/>
      <c r="D120" s="227"/>
      <c r="E120" s="227"/>
      <c r="F120" s="227"/>
      <c r="G120" s="227"/>
      <c r="H120" s="227"/>
      <c r="I120" s="227"/>
      <c r="J120" s="227"/>
      <c r="K120" s="227"/>
      <c r="L120" s="227"/>
      <c r="M120" s="227"/>
      <c r="N120" s="227"/>
      <c r="O120" s="227"/>
      <c r="P120" s="227"/>
      <c r="Q120" s="148"/>
      <c r="R120" s="224"/>
      <c r="S120" s="224"/>
    </row>
    <row r="121" spans="1:19" s="225" customFormat="1" ht="21">
      <c r="A121" s="222"/>
      <c r="B121" s="226"/>
      <c r="C121" s="226"/>
      <c r="D121" s="227"/>
      <c r="E121" s="227"/>
      <c r="F121" s="227"/>
      <c r="G121" s="227"/>
      <c r="H121" s="227"/>
      <c r="I121" s="227"/>
      <c r="J121" s="227"/>
      <c r="K121" s="227"/>
      <c r="L121" s="227"/>
      <c r="M121" s="227"/>
      <c r="N121" s="227"/>
      <c r="O121" s="227"/>
      <c r="P121" s="227"/>
      <c r="Q121" s="148"/>
      <c r="R121" s="224"/>
      <c r="S121" s="224"/>
    </row>
    <row r="122" spans="1:19" s="225" customFormat="1" ht="21">
      <c r="A122" s="222"/>
      <c r="B122" s="226"/>
      <c r="C122" s="226"/>
      <c r="D122" s="227"/>
      <c r="E122" s="227"/>
      <c r="F122" s="227"/>
      <c r="G122" s="227"/>
      <c r="H122" s="227"/>
      <c r="I122" s="227"/>
      <c r="J122" s="227"/>
      <c r="K122" s="227"/>
      <c r="L122" s="227"/>
      <c r="M122" s="227"/>
      <c r="N122" s="227"/>
      <c r="O122" s="227"/>
      <c r="P122" s="227"/>
      <c r="Q122" s="148"/>
      <c r="R122" s="224"/>
      <c r="S122" s="224"/>
    </row>
    <row r="123" spans="1:19" s="225" customFormat="1" ht="21">
      <c r="A123" s="222"/>
      <c r="B123" s="226"/>
      <c r="C123" s="226"/>
      <c r="D123" s="227"/>
      <c r="E123" s="227"/>
      <c r="F123" s="227"/>
      <c r="G123" s="227"/>
      <c r="H123" s="227"/>
      <c r="I123" s="227"/>
      <c r="J123" s="227"/>
      <c r="K123" s="227"/>
      <c r="L123" s="227"/>
      <c r="M123" s="227"/>
      <c r="N123" s="227"/>
      <c r="O123" s="227"/>
      <c r="P123" s="227"/>
      <c r="Q123" s="148"/>
      <c r="R123" s="224"/>
      <c r="S123" s="224"/>
    </row>
    <row r="124" spans="1:19" s="225" customFormat="1" ht="21">
      <c r="A124" s="222"/>
      <c r="B124" s="226"/>
      <c r="C124" s="226"/>
      <c r="D124" s="227"/>
      <c r="E124" s="227"/>
      <c r="F124" s="227"/>
      <c r="G124" s="227"/>
      <c r="H124" s="227"/>
      <c r="I124" s="227"/>
      <c r="J124" s="227"/>
      <c r="K124" s="227"/>
      <c r="L124" s="227"/>
      <c r="M124" s="227"/>
      <c r="N124" s="227"/>
      <c r="O124" s="227"/>
      <c r="P124" s="227"/>
      <c r="Q124" s="148"/>
      <c r="R124" s="224"/>
      <c r="S124" s="224"/>
    </row>
    <row r="125" spans="1:19" s="225" customFormat="1" ht="21">
      <c r="A125" s="222"/>
      <c r="B125" s="226"/>
      <c r="C125" s="226"/>
      <c r="D125" s="227"/>
      <c r="E125" s="227"/>
      <c r="F125" s="227"/>
      <c r="G125" s="227"/>
      <c r="H125" s="227"/>
      <c r="I125" s="227"/>
      <c r="J125" s="227"/>
      <c r="K125" s="227"/>
      <c r="L125" s="227"/>
      <c r="M125" s="227"/>
      <c r="N125" s="227"/>
      <c r="O125" s="227"/>
      <c r="P125" s="227"/>
      <c r="Q125" s="148"/>
      <c r="R125" s="224"/>
      <c r="S125" s="224"/>
    </row>
    <row r="126" spans="1:19" s="225" customFormat="1" ht="21">
      <c r="A126" s="222"/>
      <c r="B126" s="226"/>
      <c r="C126" s="226"/>
      <c r="D126" s="227"/>
      <c r="E126" s="227"/>
      <c r="F126" s="227"/>
      <c r="G126" s="227"/>
      <c r="H126" s="227"/>
      <c r="I126" s="227"/>
      <c r="J126" s="227"/>
      <c r="K126" s="227"/>
      <c r="L126" s="227"/>
      <c r="M126" s="227"/>
      <c r="N126" s="227"/>
      <c r="O126" s="227"/>
      <c r="P126" s="227"/>
      <c r="Q126" s="148"/>
      <c r="R126" s="224"/>
      <c r="S126" s="224"/>
    </row>
    <row r="127" spans="1:19" s="225" customFormat="1" ht="21">
      <c r="A127" s="222"/>
      <c r="B127" s="226"/>
      <c r="C127" s="226"/>
      <c r="D127" s="227"/>
      <c r="E127" s="227"/>
      <c r="F127" s="227"/>
      <c r="G127" s="227"/>
      <c r="H127" s="227"/>
      <c r="I127" s="227"/>
      <c r="J127" s="227"/>
      <c r="K127" s="227"/>
      <c r="L127" s="227"/>
      <c r="M127" s="227"/>
      <c r="N127" s="227"/>
      <c r="O127" s="227"/>
      <c r="P127" s="227"/>
      <c r="Q127" s="148"/>
      <c r="R127" s="224"/>
      <c r="S127" s="224"/>
    </row>
    <row r="128" spans="1:19" s="225" customFormat="1" ht="21">
      <c r="A128" s="222"/>
      <c r="B128" s="226"/>
      <c r="C128" s="226"/>
      <c r="D128" s="227"/>
      <c r="E128" s="227"/>
      <c r="F128" s="227"/>
      <c r="G128" s="227"/>
      <c r="H128" s="227"/>
      <c r="I128" s="227"/>
      <c r="J128" s="227"/>
      <c r="K128" s="227"/>
      <c r="L128" s="227"/>
      <c r="M128" s="227"/>
      <c r="N128" s="227"/>
      <c r="O128" s="227"/>
      <c r="P128" s="227"/>
      <c r="Q128" s="148"/>
      <c r="R128" s="224"/>
      <c r="S128" s="224"/>
    </row>
    <row r="129" spans="1:19" s="225" customFormat="1" ht="21">
      <c r="A129" s="222"/>
      <c r="B129" s="226"/>
      <c r="C129" s="226"/>
      <c r="D129" s="227"/>
      <c r="E129" s="227"/>
      <c r="F129" s="227"/>
      <c r="G129" s="227"/>
      <c r="H129" s="227"/>
      <c r="I129" s="227"/>
      <c r="J129" s="227"/>
      <c r="K129" s="227"/>
      <c r="L129" s="227"/>
      <c r="M129" s="227"/>
      <c r="N129" s="227"/>
      <c r="O129" s="227"/>
      <c r="P129" s="227"/>
      <c r="Q129" s="148"/>
      <c r="R129" s="224"/>
      <c r="S129" s="224"/>
    </row>
    <row r="130" spans="1:19" s="225" customFormat="1" ht="21">
      <c r="A130" s="222"/>
      <c r="B130" s="226"/>
      <c r="C130" s="226"/>
      <c r="D130" s="227"/>
      <c r="E130" s="227"/>
      <c r="F130" s="227"/>
      <c r="G130" s="227"/>
      <c r="H130" s="227"/>
      <c r="I130" s="227"/>
      <c r="J130" s="227"/>
      <c r="K130" s="227"/>
      <c r="L130" s="227"/>
      <c r="M130" s="227"/>
      <c r="N130" s="227"/>
      <c r="O130" s="227"/>
      <c r="P130" s="227"/>
      <c r="Q130" s="148"/>
      <c r="R130" s="224"/>
      <c r="S130" s="224"/>
    </row>
    <row r="131" spans="1:19" s="225" customFormat="1" ht="21">
      <c r="A131" s="222"/>
      <c r="B131" s="226"/>
      <c r="C131" s="226"/>
      <c r="D131" s="227"/>
      <c r="E131" s="227"/>
      <c r="F131" s="227"/>
      <c r="G131" s="227"/>
      <c r="H131" s="227"/>
      <c r="I131" s="227"/>
      <c r="J131" s="227"/>
      <c r="K131" s="227"/>
      <c r="L131" s="227"/>
      <c r="M131" s="227"/>
      <c r="N131" s="227"/>
      <c r="O131" s="227"/>
      <c r="P131" s="227"/>
      <c r="Q131" s="148"/>
      <c r="R131" s="224"/>
      <c r="S131" s="224"/>
    </row>
    <row r="132" spans="1:19" s="225" customFormat="1" ht="21">
      <c r="A132" s="222"/>
      <c r="B132" s="226"/>
      <c r="C132" s="226"/>
      <c r="D132" s="227"/>
      <c r="E132" s="227"/>
      <c r="F132" s="227"/>
      <c r="G132" s="227"/>
      <c r="H132" s="227"/>
      <c r="I132" s="227"/>
      <c r="J132" s="227"/>
      <c r="K132" s="227"/>
      <c r="L132" s="227"/>
      <c r="M132" s="227"/>
      <c r="N132" s="227"/>
      <c r="O132" s="227"/>
      <c r="P132" s="227"/>
      <c r="Q132" s="148"/>
      <c r="R132" s="224"/>
      <c r="S132" s="224"/>
    </row>
    <row r="133" spans="1:19" s="225" customFormat="1" ht="21">
      <c r="A133" s="222"/>
      <c r="B133" s="226"/>
      <c r="C133" s="226"/>
      <c r="D133" s="227"/>
      <c r="E133" s="227"/>
      <c r="F133" s="227"/>
      <c r="G133" s="227"/>
      <c r="H133" s="227"/>
      <c r="I133" s="227"/>
      <c r="J133" s="227"/>
      <c r="K133" s="227"/>
      <c r="L133" s="227"/>
      <c r="M133" s="227"/>
      <c r="N133" s="227"/>
      <c r="O133" s="227"/>
      <c r="P133" s="227"/>
      <c r="Q133" s="148"/>
      <c r="R133" s="224"/>
      <c r="S133" s="224"/>
    </row>
    <row r="134" spans="1:19" s="225" customFormat="1" ht="21">
      <c r="A134" s="222"/>
      <c r="B134" s="226"/>
      <c r="C134" s="226"/>
      <c r="D134" s="227"/>
      <c r="E134" s="227"/>
      <c r="F134" s="227"/>
      <c r="G134" s="227"/>
      <c r="H134" s="227"/>
      <c r="I134" s="227"/>
      <c r="J134" s="227"/>
      <c r="K134" s="227"/>
      <c r="L134" s="227"/>
      <c r="M134" s="227"/>
      <c r="N134" s="227"/>
      <c r="O134" s="227"/>
      <c r="P134" s="227"/>
      <c r="Q134" s="148"/>
      <c r="R134" s="224"/>
      <c r="S134" s="224"/>
    </row>
    <row r="135" spans="1:19" s="225" customFormat="1" ht="21">
      <c r="A135" s="222"/>
      <c r="B135" s="226"/>
      <c r="C135" s="226"/>
      <c r="D135" s="227"/>
      <c r="E135" s="227"/>
      <c r="F135" s="227"/>
      <c r="G135" s="227"/>
      <c r="H135" s="227"/>
      <c r="I135" s="227"/>
      <c r="J135" s="227"/>
      <c r="K135" s="227"/>
      <c r="L135" s="227"/>
      <c r="M135" s="227"/>
      <c r="N135" s="227"/>
      <c r="O135" s="227"/>
      <c r="P135" s="227"/>
      <c r="Q135" s="148"/>
      <c r="R135" s="224"/>
      <c r="S135" s="224"/>
    </row>
    <row r="136" spans="1:19" s="225" customFormat="1" ht="21">
      <c r="A136" s="222"/>
      <c r="B136" s="226"/>
      <c r="C136" s="226"/>
      <c r="D136" s="227"/>
      <c r="E136" s="227"/>
      <c r="F136" s="227"/>
      <c r="G136" s="227"/>
      <c r="H136" s="227"/>
      <c r="I136" s="227"/>
      <c r="J136" s="227"/>
      <c r="K136" s="227"/>
      <c r="L136" s="227"/>
      <c r="M136" s="227"/>
      <c r="N136" s="227"/>
      <c r="O136" s="227"/>
      <c r="P136" s="227"/>
      <c r="Q136" s="148"/>
      <c r="R136" s="224"/>
      <c r="S136" s="224"/>
    </row>
    <row r="137" spans="1:19" s="225" customFormat="1" ht="21">
      <c r="A137" s="222"/>
      <c r="B137" s="226"/>
      <c r="C137" s="226"/>
      <c r="D137" s="227"/>
      <c r="E137" s="227"/>
      <c r="F137" s="227"/>
      <c r="G137" s="227"/>
      <c r="H137" s="227"/>
      <c r="I137" s="227"/>
      <c r="J137" s="227"/>
      <c r="K137" s="227"/>
      <c r="L137" s="227"/>
      <c r="M137" s="227"/>
      <c r="N137" s="227"/>
      <c r="O137" s="227"/>
      <c r="P137" s="227"/>
      <c r="Q137" s="148"/>
      <c r="R137" s="224"/>
      <c r="S137" s="224"/>
    </row>
    <row r="138" spans="1:19" s="225" customFormat="1" ht="21">
      <c r="A138" s="222"/>
      <c r="B138" s="226"/>
      <c r="C138" s="226"/>
      <c r="D138" s="227"/>
      <c r="E138" s="227"/>
      <c r="F138" s="227"/>
      <c r="G138" s="227"/>
      <c r="H138" s="227"/>
      <c r="I138" s="227"/>
      <c r="J138" s="227"/>
      <c r="K138" s="227"/>
      <c r="L138" s="227"/>
      <c r="M138" s="227"/>
      <c r="N138" s="227"/>
      <c r="O138" s="227"/>
      <c r="P138" s="227"/>
      <c r="Q138" s="148"/>
      <c r="R138" s="224"/>
      <c r="S138" s="224"/>
    </row>
    <row r="139" spans="1:19" s="225" customFormat="1" ht="21">
      <c r="A139" s="222"/>
      <c r="B139" s="226"/>
      <c r="C139" s="226"/>
      <c r="D139" s="227"/>
      <c r="E139" s="227"/>
      <c r="F139" s="227"/>
      <c r="G139" s="227"/>
      <c r="H139" s="227"/>
      <c r="I139" s="227"/>
      <c r="J139" s="227"/>
      <c r="K139" s="227"/>
      <c r="L139" s="227"/>
      <c r="M139" s="227"/>
      <c r="N139" s="227"/>
      <c r="O139" s="227"/>
      <c r="P139" s="227"/>
      <c r="Q139" s="148"/>
      <c r="R139" s="224"/>
      <c r="S139" s="224"/>
    </row>
    <row r="140" spans="1:19" s="225" customFormat="1" ht="21">
      <c r="A140" s="222"/>
      <c r="B140" s="226"/>
      <c r="C140" s="226"/>
      <c r="D140" s="227"/>
      <c r="E140" s="227"/>
      <c r="F140" s="227"/>
      <c r="G140" s="227"/>
      <c r="H140" s="227"/>
      <c r="I140" s="227"/>
      <c r="J140" s="227"/>
      <c r="K140" s="227"/>
      <c r="L140" s="227"/>
      <c r="M140" s="227"/>
      <c r="N140" s="227"/>
      <c r="O140" s="227"/>
      <c r="P140" s="227"/>
      <c r="Q140" s="148"/>
      <c r="R140" s="224"/>
      <c r="S140" s="224"/>
    </row>
    <row r="141" spans="1:19" s="225" customFormat="1" ht="21">
      <c r="A141" s="222"/>
      <c r="B141" s="226"/>
      <c r="C141" s="226"/>
      <c r="D141" s="227"/>
      <c r="E141" s="227"/>
      <c r="F141" s="227"/>
      <c r="G141" s="227"/>
      <c r="H141" s="227"/>
      <c r="I141" s="227"/>
      <c r="J141" s="227"/>
      <c r="K141" s="227"/>
      <c r="L141" s="227"/>
      <c r="M141" s="227"/>
      <c r="N141" s="227"/>
      <c r="O141" s="227"/>
      <c r="P141" s="227"/>
      <c r="Q141" s="148"/>
      <c r="R141" s="224"/>
      <c r="S141" s="224"/>
    </row>
    <row r="142" spans="1:19" s="225" customFormat="1" ht="21">
      <c r="A142" s="222"/>
      <c r="B142" s="226"/>
      <c r="C142" s="226"/>
      <c r="D142" s="227"/>
      <c r="E142" s="227"/>
      <c r="F142" s="227"/>
      <c r="G142" s="227"/>
      <c r="H142" s="227"/>
      <c r="I142" s="227"/>
      <c r="J142" s="227"/>
      <c r="K142" s="227"/>
      <c r="L142" s="227"/>
      <c r="M142" s="227"/>
      <c r="N142" s="227"/>
      <c r="O142" s="227"/>
      <c r="P142" s="227"/>
      <c r="Q142" s="148"/>
      <c r="R142" s="224"/>
      <c r="S142" s="224"/>
    </row>
    <row r="143" spans="1:19" s="225" customFormat="1" ht="21">
      <c r="A143" s="222"/>
      <c r="B143" s="226"/>
      <c r="C143" s="226"/>
      <c r="D143" s="227"/>
      <c r="E143" s="227"/>
      <c r="F143" s="227"/>
      <c r="G143" s="227"/>
      <c r="H143" s="227"/>
      <c r="I143" s="227"/>
      <c r="J143" s="227"/>
      <c r="K143" s="227"/>
      <c r="L143" s="227"/>
      <c r="M143" s="227"/>
      <c r="N143" s="227"/>
      <c r="O143" s="227"/>
      <c r="P143" s="227"/>
      <c r="Q143" s="148"/>
      <c r="R143" s="224"/>
      <c r="S143" s="224"/>
    </row>
    <row r="144" spans="1:19" s="225" customFormat="1" ht="21">
      <c r="A144" s="222"/>
      <c r="B144" s="226"/>
      <c r="C144" s="226"/>
      <c r="D144" s="227"/>
      <c r="E144" s="227"/>
      <c r="F144" s="227"/>
      <c r="G144" s="227"/>
      <c r="H144" s="227"/>
      <c r="I144" s="227"/>
      <c r="J144" s="227"/>
      <c r="K144" s="227"/>
      <c r="L144" s="227"/>
      <c r="M144" s="227"/>
      <c r="N144" s="227"/>
      <c r="O144" s="227"/>
      <c r="P144" s="227"/>
      <c r="Q144" s="148"/>
      <c r="R144" s="224"/>
      <c r="S144" s="224"/>
    </row>
    <row r="145" spans="1:19" s="225" customFormat="1" ht="21">
      <c r="A145" s="222"/>
      <c r="B145" s="226"/>
      <c r="C145" s="226"/>
      <c r="D145" s="227"/>
      <c r="E145" s="227"/>
      <c r="F145" s="227"/>
      <c r="G145" s="227"/>
      <c r="H145" s="227"/>
      <c r="I145" s="227"/>
      <c r="J145" s="227"/>
      <c r="K145" s="227"/>
      <c r="L145" s="227"/>
      <c r="M145" s="227"/>
      <c r="N145" s="227"/>
      <c r="O145" s="227"/>
      <c r="P145" s="227"/>
      <c r="Q145" s="148"/>
      <c r="R145" s="224"/>
      <c r="S145" s="224"/>
    </row>
    <row r="146" spans="1:19" s="225" customFormat="1" ht="21">
      <c r="A146" s="222"/>
      <c r="B146" s="226"/>
      <c r="C146" s="226"/>
      <c r="D146" s="227"/>
      <c r="E146" s="227"/>
      <c r="F146" s="227"/>
      <c r="G146" s="227"/>
      <c r="H146" s="227"/>
      <c r="I146" s="227"/>
      <c r="J146" s="227"/>
      <c r="K146" s="227"/>
      <c r="L146" s="227"/>
      <c r="M146" s="227"/>
      <c r="N146" s="227"/>
      <c r="O146" s="227"/>
      <c r="P146" s="227"/>
      <c r="Q146" s="148"/>
      <c r="R146" s="224"/>
      <c r="S146" s="224"/>
    </row>
    <row r="147" spans="1:19" s="225" customFormat="1" ht="21">
      <c r="A147" s="222"/>
      <c r="B147" s="226"/>
      <c r="C147" s="226"/>
      <c r="D147" s="227"/>
      <c r="E147" s="227"/>
      <c r="F147" s="227"/>
      <c r="G147" s="227"/>
      <c r="H147" s="227"/>
      <c r="I147" s="227"/>
      <c r="J147" s="227"/>
      <c r="K147" s="227"/>
      <c r="L147" s="227"/>
      <c r="M147" s="227"/>
      <c r="N147" s="227"/>
      <c r="O147" s="227"/>
      <c r="P147" s="227"/>
      <c r="Q147" s="148"/>
      <c r="R147" s="224"/>
      <c r="S147" s="224"/>
    </row>
    <row r="148" spans="1:19" s="225" customFormat="1" ht="21">
      <c r="A148" s="222"/>
      <c r="B148" s="226"/>
      <c r="C148" s="226"/>
      <c r="D148" s="227"/>
      <c r="E148" s="227"/>
      <c r="F148" s="227"/>
      <c r="G148" s="227"/>
      <c r="H148" s="227"/>
      <c r="I148" s="227"/>
      <c r="J148" s="227"/>
      <c r="K148" s="227"/>
      <c r="L148" s="227"/>
      <c r="M148" s="227"/>
      <c r="N148" s="227"/>
      <c r="O148" s="227"/>
      <c r="P148" s="227"/>
      <c r="Q148" s="148"/>
      <c r="R148" s="224"/>
      <c r="S148" s="224"/>
    </row>
    <row r="149" spans="1:19" s="225" customFormat="1" ht="21">
      <c r="A149" s="222"/>
      <c r="B149" s="226"/>
      <c r="C149" s="226"/>
      <c r="D149" s="227"/>
      <c r="E149" s="227"/>
      <c r="F149" s="227"/>
      <c r="G149" s="227"/>
      <c r="H149" s="227"/>
      <c r="I149" s="227"/>
      <c r="J149" s="227"/>
      <c r="K149" s="227"/>
      <c r="L149" s="227"/>
      <c r="M149" s="227"/>
      <c r="N149" s="227"/>
      <c r="O149" s="227"/>
      <c r="P149" s="227"/>
      <c r="Q149" s="148"/>
      <c r="R149" s="224"/>
      <c r="S149" s="224"/>
    </row>
    <row r="150" spans="1:19" s="225" customFormat="1" ht="21">
      <c r="A150" s="222"/>
      <c r="B150" s="226"/>
      <c r="C150" s="226"/>
      <c r="D150" s="227"/>
      <c r="E150" s="227"/>
      <c r="F150" s="227"/>
      <c r="G150" s="227"/>
      <c r="H150" s="227"/>
      <c r="I150" s="227"/>
      <c r="J150" s="227"/>
      <c r="K150" s="227"/>
      <c r="L150" s="227"/>
      <c r="M150" s="227"/>
      <c r="N150" s="227"/>
      <c r="O150" s="227"/>
      <c r="P150" s="227"/>
      <c r="Q150" s="148"/>
      <c r="R150" s="224"/>
      <c r="S150" s="224"/>
    </row>
    <row r="151" spans="1:19" s="225" customFormat="1" ht="21">
      <c r="A151" s="222"/>
      <c r="B151" s="226"/>
      <c r="C151" s="226"/>
      <c r="D151" s="227"/>
      <c r="E151" s="227"/>
      <c r="F151" s="227"/>
      <c r="G151" s="227"/>
      <c r="H151" s="227"/>
      <c r="I151" s="227"/>
      <c r="J151" s="227"/>
      <c r="K151" s="227"/>
      <c r="L151" s="227"/>
      <c r="M151" s="227"/>
      <c r="N151" s="227"/>
      <c r="O151" s="227"/>
      <c r="P151" s="227"/>
      <c r="Q151" s="148"/>
      <c r="R151" s="224"/>
      <c r="S151" s="224"/>
    </row>
    <row r="152" spans="1:19" ht="21">
      <c r="A152" s="228"/>
      <c r="B152" s="229"/>
      <c r="C152" s="229"/>
      <c r="D152" s="230"/>
      <c r="E152" s="230"/>
      <c r="F152" s="230"/>
      <c r="G152" s="230"/>
      <c r="H152" s="230"/>
      <c r="I152" s="230"/>
      <c r="J152" s="230"/>
      <c r="K152" s="230"/>
      <c r="L152" s="230"/>
      <c r="M152" s="230"/>
      <c r="N152" s="230"/>
      <c r="O152" s="230"/>
      <c r="P152" s="230"/>
      <c r="Q152" s="149"/>
      <c r="R152" s="205"/>
      <c r="S152" s="205"/>
    </row>
    <row r="153" spans="1:19" ht="21">
      <c r="A153" s="228"/>
      <c r="B153" s="229"/>
      <c r="C153" s="229"/>
      <c r="D153" s="230"/>
      <c r="E153" s="230"/>
      <c r="F153" s="230"/>
      <c r="G153" s="230"/>
      <c r="H153" s="230"/>
      <c r="I153" s="230"/>
      <c r="J153" s="230"/>
      <c r="K153" s="230"/>
      <c r="L153" s="230"/>
      <c r="M153" s="230"/>
      <c r="N153" s="230"/>
      <c r="O153" s="230"/>
      <c r="P153" s="230"/>
      <c r="Q153" s="149"/>
      <c r="R153" s="205"/>
      <c r="S153" s="205"/>
    </row>
    <row r="154" spans="1:19" ht="21">
      <c r="A154" s="228"/>
      <c r="B154" s="229"/>
      <c r="C154" s="229"/>
      <c r="D154" s="230"/>
      <c r="E154" s="230"/>
      <c r="F154" s="230"/>
      <c r="G154" s="230"/>
      <c r="H154" s="230"/>
      <c r="I154" s="230"/>
      <c r="J154" s="230"/>
      <c r="K154" s="230"/>
      <c r="L154" s="230"/>
      <c r="M154" s="230"/>
      <c r="N154" s="230"/>
      <c r="O154" s="230"/>
      <c r="P154" s="230"/>
      <c r="Q154" s="149"/>
      <c r="R154" s="205"/>
      <c r="S154" s="205"/>
    </row>
    <row r="155" spans="1:19" ht="21">
      <c r="A155" s="228"/>
      <c r="B155" s="229"/>
      <c r="C155" s="229"/>
      <c r="D155" s="230"/>
      <c r="E155" s="230"/>
      <c r="F155" s="230"/>
      <c r="G155" s="230"/>
      <c r="H155" s="230"/>
      <c r="I155" s="230"/>
      <c r="J155" s="230"/>
      <c r="K155" s="230"/>
      <c r="L155" s="230"/>
      <c r="M155" s="230"/>
      <c r="N155" s="230"/>
      <c r="O155" s="230"/>
      <c r="P155" s="230"/>
      <c r="Q155" s="149"/>
      <c r="R155" s="205"/>
      <c r="S155" s="205"/>
    </row>
    <row r="156" spans="1:19" ht="21">
      <c r="A156" s="228"/>
      <c r="B156" s="229"/>
      <c r="C156" s="229"/>
      <c r="D156" s="230"/>
      <c r="E156" s="230"/>
      <c r="F156" s="230"/>
      <c r="G156" s="230"/>
      <c r="H156" s="230"/>
      <c r="I156" s="230"/>
      <c r="J156" s="230"/>
      <c r="K156" s="230"/>
      <c r="L156" s="230"/>
      <c r="M156" s="230"/>
      <c r="N156" s="230"/>
      <c r="O156" s="230"/>
      <c r="P156" s="230"/>
      <c r="Q156" s="149"/>
      <c r="R156" s="205"/>
      <c r="S156" s="205"/>
    </row>
    <row r="157" spans="1:19" ht="21">
      <c r="A157" s="228"/>
      <c r="B157" s="229"/>
      <c r="C157" s="229"/>
      <c r="D157" s="230"/>
      <c r="E157" s="230"/>
      <c r="F157" s="230"/>
      <c r="G157" s="230"/>
      <c r="H157" s="230"/>
      <c r="I157" s="230"/>
      <c r="J157" s="230"/>
      <c r="K157" s="230"/>
      <c r="L157" s="230"/>
      <c r="M157" s="230"/>
      <c r="N157" s="230"/>
      <c r="O157" s="230"/>
      <c r="P157" s="230"/>
      <c r="Q157" s="149"/>
      <c r="R157" s="205"/>
      <c r="S157" s="205"/>
    </row>
    <row r="158" spans="1:19" ht="21">
      <c r="A158" s="228"/>
      <c r="B158" s="229"/>
      <c r="C158" s="229"/>
      <c r="D158" s="230"/>
      <c r="E158" s="230"/>
      <c r="F158" s="230"/>
      <c r="G158" s="230"/>
      <c r="H158" s="230"/>
      <c r="I158" s="230"/>
      <c r="J158" s="230"/>
      <c r="K158" s="230"/>
      <c r="L158" s="230"/>
      <c r="M158" s="230"/>
      <c r="N158" s="230"/>
      <c r="O158" s="230"/>
      <c r="P158" s="230"/>
      <c r="Q158" s="149"/>
      <c r="R158" s="205"/>
      <c r="S158" s="205"/>
    </row>
    <row r="159" spans="1:19" ht="21">
      <c r="A159" s="228"/>
      <c r="B159" s="229"/>
      <c r="C159" s="229"/>
      <c r="D159" s="230"/>
      <c r="E159" s="230"/>
      <c r="F159" s="230"/>
      <c r="G159" s="230"/>
      <c r="H159" s="230"/>
      <c r="I159" s="230"/>
      <c r="J159" s="230"/>
      <c r="K159" s="230"/>
      <c r="L159" s="230"/>
      <c r="M159" s="230"/>
      <c r="N159" s="230"/>
      <c r="O159" s="230"/>
      <c r="P159" s="230"/>
      <c r="Q159" s="149"/>
      <c r="R159" s="205"/>
      <c r="S159" s="205"/>
    </row>
    <row r="160" spans="1:19" ht="21">
      <c r="A160" s="228"/>
      <c r="B160" s="229"/>
      <c r="C160" s="229"/>
      <c r="D160" s="230"/>
      <c r="E160" s="230"/>
      <c r="F160" s="230"/>
      <c r="G160" s="230"/>
      <c r="H160" s="230"/>
      <c r="I160" s="230"/>
      <c r="J160" s="230"/>
      <c r="K160" s="230"/>
      <c r="L160" s="230"/>
      <c r="M160" s="230"/>
      <c r="N160" s="230"/>
      <c r="O160" s="230"/>
      <c r="P160" s="230"/>
      <c r="Q160" s="149"/>
      <c r="R160" s="205"/>
      <c r="S160" s="205"/>
    </row>
    <row r="161" spans="1:19" ht="21">
      <c r="A161" s="228"/>
      <c r="B161" s="229"/>
      <c r="C161" s="229"/>
      <c r="D161" s="230"/>
      <c r="E161" s="230"/>
      <c r="F161" s="230"/>
      <c r="G161" s="230"/>
      <c r="H161" s="230"/>
      <c r="I161" s="230"/>
      <c r="J161" s="230"/>
      <c r="K161" s="230"/>
      <c r="L161" s="230"/>
      <c r="M161" s="230"/>
      <c r="N161" s="230"/>
      <c r="O161" s="230"/>
      <c r="P161" s="230"/>
      <c r="Q161" s="149"/>
      <c r="R161" s="205"/>
      <c r="S161" s="205"/>
    </row>
    <row r="162" spans="1:19" ht="21">
      <c r="A162" s="228"/>
      <c r="B162" s="229"/>
      <c r="C162" s="229"/>
      <c r="D162" s="230"/>
      <c r="E162" s="230"/>
      <c r="F162" s="230"/>
      <c r="G162" s="230"/>
      <c r="H162" s="230"/>
      <c r="I162" s="230"/>
      <c r="J162" s="230"/>
      <c r="K162" s="230"/>
      <c r="L162" s="230"/>
      <c r="M162" s="230"/>
      <c r="N162" s="230"/>
      <c r="O162" s="230"/>
      <c r="P162" s="230"/>
      <c r="Q162" s="149"/>
      <c r="R162" s="205"/>
      <c r="S162" s="205"/>
    </row>
    <row r="163" spans="1:19" ht="21">
      <c r="A163" s="228"/>
      <c r="B163" s="229"/>
      <c r="C163" s="229"/>
      <c r="D163" s="230"/>
      <c r="E163" s="230"/>
      <c r="F163" s="230"/>
      <c r="G163" s="230"/>
      <c r="H163" s="230"/>
      <c r="I163" s="230"/>
      <c r="J163" s="230"/>
      <c r="K163" s="230"/>
      <c r="L163" s="230"/>
      <c r="M163" s="230"/>
      <c r="N163" s="230"/>
      <c r="O163" s="230"/>
      <c r="P163" s="230"/>
      <c r="Q163" s="149"/>
      <c r="R163" s="205"/>
      <c r="S163" s="205"/>
    </row>
    <row r="164" spans="1:19" ht="21">
      <c r="A164" s="228"/>
      <c r="B164" s="229"/>
      <c r="C164" s="229"/>
      <c r="D164" s="230"/>
      <c r="E164" s="230"/>
      <c r="F164" s="230"/>
      <c r="G164" s="230"/>
      <c r="H164" s="230"/>
      <c r="I164" s="230"/>
      <c r="J164" s="230"/>
      <c r="K164" s="230"/>
      <c r="L164" s="230"/>
      <c r="M164" s="230"/>
      <c r="N164" s="230"/>
      <c r="O164" s="230"/>
      <c r="P164" s="230"/>
      <c r="Q164" s="149"/>
      <c r="R164" s="205"/>
      <c r="S164" s="205"/>
    </row>
    <row r="165" spans="1:19" ht="21">
      <c r="A165" s="228"/>
      <c r="B165" s="229"/>
      <c r="C165" s="229"/>
      <c r="D165" s="230"/>
      <c r="E165" s="230"/>
      <c r="F165" s="230"/>
      <c r="G165" s="230"/>
      <c r="H165" s="230"/>
      <c r="I165" s="230"/>
      <c r="J165" s="230"/>
      <c r="K165" s="230"/>
      <c r="L165" s="230"/>
      <c r="M165" s="230"/>
      <c r="N165" s="230"/>
      <c r="O165" s="230"/>
      <c r="P165" s="230"/>
      <c r="Q165" s="149"/>
      <c r="R165" s="205"/>
      <c r="S165" s="205"/>
    </row>
    <row r="166" spans="1:19" ht="21">
      <c r="A166" s="228"/>
      <c r="B166" s="229"/>
      <c r="C166" s="229"/>
      <c r="D166" s="230"/>
      <c r="E166" s="230"/>
      <c r="F166" s="230"/>
      <c r="G166" s="230"/>
      <c r="H166" s="230"/>
      <c r="I166" s="230"/>
      <c r="J166" s="230"/>
      <c r="K166" s="230"/>
      <c r="L166" s="230"/>
      <c r="M166" s="230"/>
      <c r="N166" s="230"/>
      <c r="O166" s="230"/>
      <c r="P166" s="230"/>
      <c r="Q166" s="149"/>
      <c r="R166" s="205"/>
      <c r="S166" s="205"/>
    </row>
    <row r="167" spans="1:19" ht="21">
      <c r="A167" s="228"/>
      <c r="B167" s="229"/>
      <c r="C167" s="229"/>
      <c r="D167" s="230"/>
      <c r="E167" s="230"/>
      <c r="F167" s="230"/>
      <c r="G167" s="230"/>
      <c r="H167" s="230"/>
      <c r="I167" s="230"/>
      <c r="J167" s="230"/>
      <c r="K167" s="230"/>
      <c r="L167" s="230"/>
      <c r="M167" s="230"/>
      <c r="N167" s="230"/>
      <c r="O167" s="230"/>
      <c r="P167" s="230"/>
      <c r="Q167" s="149"/>
      <c r="R167" s="205"/>
      <c r="S167" s="205"/>
    </row>
    <row r="168" spans="1:19" ht="21">
      <c r="A168" s="228"/>
      <c r="B168" s="229"/>
      <c r="C168" s="229"/>
      <c r="D168" s="230"/>
      <c r="E168" s="230"/>
      <c r="F168" s="230"/>
      <c r="G168" s="230"/>
      <c r="H168" s="230"/>
      <c r="I168" s="230"/>
      <c r="J168" s="230"/>
      <c r="K168" s="230"/>
      <c r="L168" s="230"/>
      <c r="M168" s="230"/>
      <c r="N168" s="230"/>
      <c r="O168" s="230"/>
      <c r="P168" s="230"/>
      <c r="Q168" s="149"/>
      <c r="R168" s="205"/>
      <c r="S168" s="205"/>
    </row>
    <row r="169" spans="1:19" ht="21">
      <c r="A169" s="228"/>
      <c r="B169" s="229"/>
      <c r="C169" s="229"/>
      <c r="D169" s="230"/>
      <c r="E169" s="230"/>
      <c r="F169" s="230"/>
      <c r="G169" s="230"/>
      <c r="H169" s="230"/>
      <c r="I169" s="230"/>
      <c r="J169" s="230"/>
      <c r="K169" s="230"/>
      <c r="L169" s="230"/>
      <c r="M169" s="230"/>
      <c r="N169" s="230"/>
      <c r="O169" s="230"/>
      <c r="P169" s="230"/>
      <c r="Q169" s="149"/>
      <c r="R169" s="205"/>
      <c r="S169" s="205"/>
    </row>
    <row r="170" spans="1:19" ht="21">
      <c r="A170" s="228"/>
      <c r="B170" s="229"/>
      <c r="C170" s="229"/>
      <c r="D170" s="230"/>
      <c r="E170" s="230"/>
      <c r="F170" s="230"/>
      <c r="G170" s="230"/>
      <c r="H170" s="230"/>
      <c r="I170" s="230"/>
      <c r="J170" s="230"/>
      <c r="K170" s="230"/>
      <c r="L170" s="230"/>
      <c r="M170" s="230"/>
      <c r="N170" s="230"/>
      <c r="O170" s="230"/>
      <c r="P170" s="230"/>
      <c r="Q170" s="149"/>
      <c r="R170" s="205"/>
      <c r="S170" s="205"/>
    </row>
    <row r="171" spans="1:19" ht="21">
      <c r="A171" s="228"/>
      <c r="B171" s="229"/>
      <c r="C171" s="229"/>
      <c r="D171" s="230"/>
      <c r="E171" s="230"/>
      <c r="F171" s="230"/>
      <c r="G171" s="230"/>
      <c r="H171" s="230"/>
      <c r="I171" s="230"/>
      <c r="J171" s="230"/>
      <c r="K171" s="230"/>
      <c r="L171" s="230"/>
      <c r="M171" s="230"/>
      <c r="N171" s="230"/>
      <c r="O171" s="230"/>
      <c r="P171" s="230"/>
      <c r="Q171" s="149"/>
      <c r="R171" s="205"/>
      <c r="S171" s="205"/>
    </row>
    <row r="172" spans="1:19" ht="21">
      <c r="A172" s="228"/>
      <c r="B172" s="229"/>
      <c r="C172" s="229"/>
      <c r="D172" s="230"/>
      <c r="E172" s="230"/>
      <c r="F172" s="230"/>
      <c r="G172" s="230"/>
      <c r="H172" s="230"/>
      <c r="I172" s="230"/>
      <c r="J172" s="230"/>
      <c r="K172" s="230"/>
      <c r="L172" s="230"/>
      <c r="M172" s="230"/>
      <c r="N172" s="230"/>
      <c r="O172" s="230"/>
      <c r="P172" s="230"/>
      <c r="Q172" s="149"/>
      <c r="R172" s="205"/>
      <c r="S172" s="205"/>
    </row>
    <row r="173" spans="1:19" ht="21">
      <c r="A173" s="228"/>
      <c r="B173" s="229"/>
      <c r="C173" s="229"/>
      <c r="D173" s="230"/>
      <c r="E173" s="230"/>
      <c r="F173" s="230"/>
      <c r="G173" s="230"/>
      <c r="H173" s="230"/>
      <c r="I173" s="230"/>
      <c r="J173" s="230"/>
      <c r="K173" s="230"/>
      <c r="L173" s="230"/>
      <c r="M173" s="230"/>
      <c r="N173" s="230"/>
      <c r="O173" s="230"/>
      <c r="P173" s="230"/>
      <c r="Q173" s="149"/>
      <c r="R173" s="205"/>
      <c r="S173" s="205"/>
    </row>
    <row r="174" spans="1:19" ht="21">
      <c r="A174" s="228"/>
      <c r="B174" s="229"/>
      <c r="C174" s="229"/>
      <c r="D174" s="230"/>
      <c r="E174" s="230"/>
      <c r="F174" s="230"/>
      <c r="G174" s="230"/>
      <c r="H174" s="230"/>
      <c r="I174" s="230"/>
      <c r="J174" s="230"/>
      <c r="K174" s="230"/>
      <c r="L174" s="230"/>
      <c r="M174" s="230"/>
      <c r="N174" s="230"/>
      <c r="O174" s="230"/>
      <c r="P174" s="230"/>
      <c r="Q174" s="149"/>
      <c r="R174" s="205"/>
      <c r="S174" s="205"/>
    </row>
    <row r="175" spans="1:19" ht="21">
      <c r="A175" s="228"/>
      <c r="B175" s="229"/>
      <c r="C175" s="229"/>
      <c r="D175" s="230"/>
      <c r="E175" s="230"/>
      <c r="F175" s="230"/>
      <c r="G175" s="230"/>
      <c r="H175" s="230"/>
      <c r="I175" s="230"/>
      <c r="J175" s="230"/>
      <c r="K175" s="230"/>
      <c r="L175" s="230"/>
      <c r="M175" s="230"/>
      <c r="N175" s="230"/>
      <c r="O175" s="230"/>
      <c r="P175" s="230"/>
      <c r="Q175" s="149"/>
      <c r="R175" s="205"/>
      <c r="S175" s="205"/>
    </row>
    <row r="176" spans="1:19" ht="21">
      <c r="A176" s="228"/>
      <c r="B176" s="229"/>
      <c r="C176" s="229"/>
      <c r="D176" s="230"/>
      <c r="E176" s="230"/>
      <c r="F176" s="230"/>
      <c r="G176" s="230"/>
      <c r="H176" s="230"/>
      <c r="I176" s="230"/>
      <c r="J176" s="230"/>
      <c r="K176" s="230"/>
      <c r="L176" s="230"/>
      <c r="M176" s="230"/>
      <c r="N176" s="230"/>
      <c r="O176" s="230"/>
      <c r="P176" s="230"/>
      <c r="Q176" s="149"/>
      <c r="R176" s="205"/>
      <c r="S176" s="205"/>
    </row>
    <row r="177" spans="1:19" ht="21">
      <c r="A177" s="228"/>
      <c r="B177" s="229"/>
      <c r="C177" s="229"/>
      <c r="D177" s="230"/>
      <c r="E177" s="230"/>
      <c r="F177" s="230"/>
      <c r="G177" s="230"/>
      <c r="H177" s="230"/>
      <c r="I177" s="230"/>
      <c r="J177" s="230"/>
      <c r="K177" s="230"/>
      <c r="L177" s="230"/>
      <c r="M177" s="230"/>
      <c r="N177" s="230"/>
      <c r="O177" s="230"/>
      <c r="P177" s="230"/>
      <c r="Q177" s="149"/>
      <c r="R177" s="205"/>
      <c r="S177" s="205"/>
    </row>
    <row r="178" spans="1:19" ht="21">
      <c r="A178" s="228"/>
      <c r="B178" s="229"/>
      <c r="C178" s="229"/>
      <c r="D178" s="230"/>
      <c r="E178" s="230"/>
      <c r="F178" s="230"/>
      <c r="G178" s="230"/>
      <c r="H178" s="230"/>
      <c r="I178" s="230"/>
      <c r="J178" s="230"/>
      <c r="K178" s="230"/>
      <c r="L178" s="230"/>
      <c r="M178" s="230"/>
      <c r="N178" s="230"/>
      <c r="O178" s="230"/>
      <c r="P178" s="230"/>
      <c r="Q178" s="149"/>
      <c r="R178" s="205"/>
      <c r="S178" s="205"/>
    </row>
    <row r="179" spans="1:19" ht="21">
      <c r="A179" s="228"/>
      <c r="B179" s="229"/>
      <c r="C179" s="229"/>
      <c r="D179" s="230"/>
      <c r="E179" s="230"/>
      <c r="F179" s="230"/>
      <c r="G179" s="230"/>
      <c r="H179" s="230"/>
      <c r="I179" s="230"/>
      <c r="J179" s="230"/>
      <c r="K179" s="230"/>
      <c r="L179" s="230"/>
      <c r="M179" s="230"/>
      <c r="N179" s="230"/>
      <c r="O179" s="230"/>
      <c r="P179" s="230"/>
      <c r="Q179" s="149"/>
      <c r="R179" s="205"/>
      <c r="S179" s="205"/>
    </row>
    <row r="180" spans="1:19" ht="21">
      <c r="A180" s="228"/>
      <c r="B180" s="229"/>
      <c r="C180" s="229"/>
      <c r="D180" s="230"/>
      <c r="E180" s="230"/>
      <c r="F180" s="230"/>
      <c r="G180" s="230"/>
      <c r="H180" s="230"/>
      <c r="I180" s="230"/>
      <c r="J180" s="230"/>
      <c r="K180" s="230"/>
      <c r="L180" s="230"/>
      <c r="M180" s="230"/>
      <c r="N180" s="230"/>
      <c r="O180" s="230"/>
      <c r="P180" s="230"/>
      <c r="Q180" s="149"/>
      <c r="R180" s="205"/>
      <c r="S180" s="205"/>
    </row>
    <row r="181" spans="1:19" ht="21">
      <c r="A181" s="228"/>
      <c r="B181" s="229"/>
      <c r="C181" s="229"/>
      <c r="D181" s="230"/>
      <c r="E181" s="230"/>
      <c r="F181" s="230"/>
      <c r="G181" s="230"/>
      <c r="H181" s="230"/>
      <c r="I181" s="230"/>
      <c r="J181" s="230"/>
      <c r="K181" s="230"/>
      <c r="L181" s="230"/>
      <c r="M181" s="230"/>
      <c r="N181" s="230"/>
      <c r="O181" s="230"/>
      <c r="P181" s="230"/>
      <c r="Q181" s="149"/>
      <c r="R181" s="205"/>
      <c r="S181" s="205"/>
    </row>
    <row r="182" spans="1:19" ht="21">
      <c r="A182" s="228"/>
      <c r="B182" s="229"/>
      <c r="C182" s="229"/>
      <c r="D182" s="230"/>
      <c r="E182" s="230"/>
      <c r="F182" s="230"/>
      <c r="G182" s="230"/>
      <c r="H182" s="230"/>
      <c r="I182" s="230"/>
      <c r="J182" s="230"/>
      <c r="K182" s="230"/>
      <c r="L182" s="230"/>
      <c r="M182" s="230"/>
      <c r="N182" s="230"/>
      <c r="O182" s="230"/>
      <c r="P182" s="230"/>
      <c r="Q182" s="149"/>
      <c r="R182" s="205"/>
      <c r="S182" s="205"/>
    </row>
    <row r="183" spans="1:19" ht="21">
      <c r="A183" s="228"/>
      <c r="B183" s="229"/>
      <c r="C183" s="229"/>
      <c r="D183" s="230"/>
      <c r="E183" s="230"/>
      <c r="F183" s="230"/>
      <c r="G183" s="230"/>
      <c r="H183" s="230"/>
      <c r="I183" s="230"/>
      <c r="J183" s="230"/>
      <c r="K183" s="230"/>
      <c r="L183" s="230"/>
      <c r="M183" s="230"/>
      <c r="N183" s="230"/>
      <c r="O183" s="230"/>
      <c r="P183" s="230"/>
      <c r="Q183" s="149"/>
      <c r="R183" s="205"/>
      <c r="S183" s="205"/>
    </row>
    <row r="184" spans="1:19" ht="21">
      <c r="A184" s="228"/>
      <c r="B184" s="229"/>
      <c r="C184" s="229"/>
      <c r="D184" s="230"/>
      <c r="E184" s="230"/>
      <c r="F184" s="230"/>
      <c r="G184" s="230"/>
      <c r="H184" s="230"/>
      <c r="I184" s="230"/>
      <c r="J184" s="230"/>
      <c r="K184" s="230"/>
      <c r="L184" s="230"/>
      <c r="M184" s="230"/>
      <c r="N184" s="230"/>
      <c r="O184" s="230"/>
      <c r="P184" s="230"/>
      <c r="Q184" s="149"/>
      <c r="R184" s="205"/>
      <c r="S184" s="205"/>
    </row>
    <row r="185" spans="1:19" ht="21">
      <c r="A185" s="228"/>
      <c r="B185" s="229"/>
      <c r="C185" s="229"/>
      <c r="D185" s="230"/>
      <c r="E185" s="230"/>
      <c r="F185" s="230"/>
      <c r="G185" s="230"/>
      <c r="H185" s="230"/>
      <c r="I185" s="230"/>
      <c r="J185" s="230"/>
      <c r="K185" s="230"/>
      <c r="L185" s="230"/>
      <c r="M185" s="230"/>
      <c r="N185" s="230"/>
      <c r="O185" s="230"/>
      <c r="P185" s="230"/>
      <c r="Q185" s="149"/>
      <c r="R185" s="205"/>
      <c r="S185" s="205"/>
    </row>
    <row r="186" spans="1:19" ht="21">
      <c r="A186" s="228"/>
      <c r="B186" s="229"/>
      <c r="C186" s="229"/>
      <c r="D186" s="230"/>
      <c r="E186" s="230"/>
      <c r="F186" s="230"/>
      <c r="G186" s="230"/>
      <c r="H186" s="230"/>
      <c r="I186" s="230"/>
      <c r="J186" s="230"/>
      <c r="K186" s="230"/>
      <c r="L186" s="230"/>
      <c r="M186" s="230"/>
      <c r="N186" s="230"/>
      <c r="O186" s="230"/>
      <c r="P186" s="230"/>
      <c r="Q186" s="149"/>
      <c r="R186" s="205"/>
      <c r="S186" s="205"/>
    </row>
    <row r="187" spans="1:19" ht="21">
      <c r="A187" s="228"/>
      <c r="B187" s="229"/>
      <c r="C187" s="229"/>
      <c r="D187" s="230"/>
      <c r="E187" s="230"/>
      <c r="F187" s="230"/>
      <c r="G187" s="230"/>
      <c r="H187" s="230"/>
      <c r="I187" s="230"/>
      <c r="J187" s="230"/>
      <c r="K187" s="230"/>
      <c r="L187" s="230"/>
      <c r="M187" s="230"/>
      <c r="N187" s="230"/>
      <c r="O187" s="230"/>
      <c r="P187" s="230"/>
      <c r="Q187" s="149"/>
      <c r="R187" s="205"/>
      <c r="S187" s="205"/>
    </row>
    <row r="188" spans="1:19" ht="21">
      <c r="A188" s="228"/>
      <c r="B188" s="229"/>
      <c r="C188" s="229"/>
      <c r="D188" s="230"/>
      <c r="E188" s="230"/>
      <c r="F188" s="230"/>
      <c r="G188" s="230"/>
      <c r="H188" s="230"/>
      <c r="I188" s="230"/>
      <c r="J188" s="230"/>
      <c r="K188" s="230"/>
      <c r="L188" s="230"/>
      <c r="M188" s="230"/>
      <c r="N188" s="230"/>
      <c r="O188" s="230"/>
      <c r="P188" s="230"/>
      <c r="Q188" s="149"/>
      <c r="R188" s="205"/>
      <c r="S188" s="205"/>
    </row>
    <row r="189" spans="1:19" ht="21">
      <c r="A189" s="228"/>
      <c r="B189" s="229"/>
      <c r="C189" s="229"/>
      <c r="D189" s="230"/>
      <c r="E189" s="230"/>
      <c r="F189" s="230"/>
      <c r="G189" s="230"/>
      <c r="H189" s="230"/>
      <c r="I189" s="230"/>
      <c r="J189" s="230"/>
      <c r="K189" s="230"/>
      <c r="L189" s="230"/>
      <c r="M189" s="230"/>
      <c r="N189" s="230"/>
      <c r="O189" s="230"/>
      <c r="P189" s="230"/>
      <c r="Q189" s="149"/>
      <c r="R189" s="205"/>
      <c r="S189" s="205"/>
    </row>
    <row r="190" spans="1:19" ht="21">
      <c r="A190" s="228"/>
      <c r="B190" s="229"/>
      <c r="C190" s="229"/>
      <c r="D190" s="230"/>
      <c r="E190" s="230"/>
      <c r="F190" s="230"/>
      <c r="G190" s="230"/>
      <c r="H190" s="230"/>
      <c r="I190" s="230"/>
      <c r="J190" s="230"/>
      <c r="K190" s="230"/>
      <c r="L190" s="230"/>
      <c r="M190" s="230"/>
      <c r="N190" s="230"/>
      <c r="O190" s="230"/>
      <c r="P190" s="230"/>
      <c r="Q190" s="149"/>
      <c r="R190" s="205"/>
      <c r="S190" s="205"/>
    </row>
    <row r="191" spans="1:19" ht="21">
      <c r="A191" s="228"/>
      <c r="B191" s="229"/>
      <c r="C191" s="229"/>
      <c r="D191" s="230"/>
      <c r="E191" s="230"/>
      <c r="F191" s="230"/>
      <c r="G191" s="230"/>
      <c r="H191" s="230"/>
      <c r="I191" s="230"/>
      <c r="J191" s="230"/>
      <c r="K191" s="230"/>
      <c r="L191" s="230"/>
      <c r="M191" s="230"/>
      <c r="N191" s="230"/>
      <c r="O191" s="230"/>
      <c r="P191" s="230"/>
      <c r="Q191" s="149"/>
      <c r="R191" s="205"/>
      <c r="S191" s="205"/>
    </row>
    <row r="192" spans="1:19" ht="21">
      <c r="A192" s="228"/>
      <c r="B192" s="229"/>
      <c r="C192" s="229"/>
      <c r="D192" s="230"/>
      <c r="E192" s="230"/>
      <c r="F192" s="230"/>
      <c r="G192" s="230"/>
      <c r="H192" s="230"/>
      <c r="I192" s="230"/>
      <c r="J192" s="230"/>
      <c r="K192" s="230"/>
      <c r="L192" s="230"/>
      <c r="M192" s="230"/>
      <c r="N192" s="230"/>
      <c r="O192" s="230"/>
      <c r="P192" s="230"/>
      <c r="Q192" s="149"/>
      <c r="R192" s="205"/>
      <c r="S192" s="205"/>
    </row>
    <row r="193" spans="1:19" ht="21">
      <c r="A193" s="228"/>
      <c r="B193" s="229"/>
      <c r="C193" s="229"/>
      <c r="D193" s="230"/>
      <c r="E193" s="230"/>
      <c r="F193" s="230"/>
      <c r="G193" s="230"/>
      <c r="H193" s="230"/>
      <c r="I193" s="230"/>
      <c r="J193" s="230"/>
      <c r="K193" s="230"/>
      <c r="L193" s="230"/>
      <c r="M193" s="230"/>
      <c r="N193" s="230"/>
      <c r="O193" s="230"/>
      <c r="P193" s="230"/>
      <c r="Q193" s="149"/>
      <c r="R193" s="205"/>
      <c r="S193" s="205"/>
    </row>
    <row r="194" spans="1:19" ht="21">
      <c r="A194" s="228"/>
      <c r="B194" s="229"/>
      <c r="C194" s="229"/>
      <c r="D194" s="230"/>
      <c r="E194" s="230"/>
      <c r="F194" s="230"/>
      <c r="G194" s="230"/>
      <c r="H194" s="230"/>
      <c r="I194" s="230"/>
      <c r="J194" s="230"/>
      <c r="K194" s="230"/>
      <c r="L194" s="230"/>
      <c r="M194" s="230"/>
      <c r="N194" s="230"/>
      <c r="O194" s="230"/>
      <c r="P194" s="230"/>
      <c r="Q194" s="149"/>
      <c r="R194" s="205"/>
      <c r="S194" s="205"/>
    </row>
    <row r="195" spans="1:19" ht="21">
      <c r="A195" s="228"/>
      <c r="B195" s="229"/>
      <c r="C195" s="229"/>
      <c r="D195" s="230"/>
      <c r="E195" s="230"/>
      <c r="F195" s="230"/>
      <c r="G195" s="230"/>
      <c r="H195" s="230"/>
      <c r="I195" s="230"/>
      <c r="J195" s="230"/>
      <c r="K195" s="230"/>
      <c r="L195" s="230"/>
      <c r="M195" s="230"/>
      <c r="N195" s="230"/>
      <c r="O195" s="230"/>
      <c r="P195" s="230"/>
      <c r="Q195" s="149"/>
      <c r="R195" s="205"/>
      <c r="S195" s="205"/>
    </row>
    <row r="196" spans="1:19" ht="21">
      <c r="A196" s="228"/>
      <c r="B196" s="229"/>
      <c r="C196" s="229"/>
      <c r="D196" s="230"/>
      <c r="E196" s="230"/>
      <c r="F196" s="230"/>
      <c r="G196" s="230"/>
      <c r="H196" s="230"/>
      <c r="I196" s="230"/>
      <c r="J196" s="230"/>
      <c r="K196" s="230"/>
      <c r="L196" s="230"/>
      <c r="M196" s="230"/>
      <c r="N196" s="230"/>
      <c r="O196" s="230"/>
      <c r="P196" s="230"/>
      <c r="Q196" s="149"/>
      <c r="R196" s="205"/>
      <c r="S196" s="205"/>
    </row>
    <row r="197" spans="1:19" ht="21">
      <c r="A197" s="228"/>
      <c r="B197" s="229"/>
      <c r="C197" s="229"/>
      <c r="D197" s="230"/>
      <c r="E197" s="230"/>
      <c r="F197" s="230"/>
      <c r="G197" s="230"/>
      <c r="H197" s="230"/>
      <c r="I197" s="230"/>
      <c r="J197" s="230"/>
      <c r="K197" s="230"/>
      <c r="L197" s="230"/>
      <c r="M197" s="230"/>
      <c r="N197" s="230"/>
      <c r="O197" s="230"/>
      <c r="P197" s="230"/>
      <c r="Q197" s="149"/>
      <c r="R197" s="205"/>
      <c r="S197" s="205"/>
    </row>
    <row r="198" spans="1:19" ht="21">
      <c r="A198" s="228"/>
      <c r="B198" s="229"/>
      <c r="C198" s="229"/>
      <c r="D198" s="230"/>
      <c r="E198" s="230"/>
      <c r="F198" s="230"/>
      <c r="G198" s="230"/>
      <c r="H198" s="230"/>
      <c r="I198" s="230"/>
      <c r="J198" s="230"/>
      <c r="K198" s="230"/>
      <c r="L198" s="230"/>
      <c r="M198" s="230"/>
      <c r="N198" s="230"/>
      <c r="O198" s="230"/>
      <c r="P198" s="230"/>
      <c r="Q198" s="149"/>
      <c r="R198" s="205"/>
      <c r="S198" s="205"/>
    </row>
    <row r="199" spans="1:19" ht="21">
      <c r="A199" s="228"/>
      <c r="B199" s="229"/>
      <c r="C199" s="229"/>
      <c r="D199" s="230"/>
      <c r="E199" s="230"/>
      <c r="F199" s="230"/>
      <c r="G199" s="230"/>
      <c r="H199" s="230"/>
      <c r="I199" s="230"/>
      <c r="J199" s="230"/>
      <c r="K199" s="230"/>
      <c r="L199" s="230"/>
      <c r="M199" s="230"/>
      <c r="N199" s="230"/>
      <c r="O199" s="230"/>
      <c r="P199" s="230"/>
      <c r="Q199" s="149"/>
      <c r="R199" s="205"/>
      <c r="S199" s="205"/>
    </row>
    <row r="200" spans="1:19" ht="21">
      <c r="A200" s="228"/>
      <c r="B200" s="229"/>
      <c r="C200" s="229"/>
      <c r="D200" s="230"/>
      <c r="E200" s="230"/>
      <c r="F200" s="230"/>
      <c r="G200" s="230"/>
      <c r="H200" s="230"/>
      <c r="I200" s="230"/>
      <c r="J200" s="230"/>
      <c r="K200" s="230"/>
      <c r="L200" s="230"/>
      <c r="M200" s="230"/>
      <c r="N200" s="230"/>
      <c r="O200" s="230"/>
      <c r="P200" s="230"/>
      <c r="Q200" s="149"/>
      <c r="R200" s="205"/>
      <c r="S200" s="205"/>
    </row>
    <row r="201" spans="1:19" ht="21">
      <c r="A201" s="228"/>
      <c r="B201" s="229"/>
      <c r="C201" s="229"/>
      <c r="D201" s="230"/>
      <c r="E201" s="230"/>
      <c r="F201" s="230"/>
      <c r="G201" s="230"/>
      <c r="H201" s="230"/>
      <c r="I201" s="230"/>
      <c r="J201" s="230"/>
      <c r="K201" s="230"/>
      <c r="L201" s="230"/>
      <c r="M201" s="230"/>
      <c r="N201" s="230"/>
      <c r="O201" s="230"/>
      <c r="P201" s="230"/>
      <c r="Q201" s="149"/>
      <c r="R201" s="205"/>
      <c r="S201" s="205"/>
    </row>
    <row r="202" spans="1:19" ht="21">
      <c r="A202" s="228"/>
      <c r="B202" s="229"/>
      <c r="C202" s="229"/>
      <c r="D202" s="230"/>
      <c r="E202" s="230"/>
      <c r="F202" s="230"/>
      <c r="G202" s="230"/>
      <c r="H202" s="230"/>
      <c r="I202" s="230"/>
      <c r="J202" s="230"/>
      <c r="K202" s="230"/>
      <c r="L202" s="230"/>
      <c r="M202" s="230"/>
      <c r="N202" s="230"/>
      <c r="O202" s="230"/>
      <c r="P202" s="230"/>
      <c r="Q202" s="149"/>
      <c r="R202" s="205"/>
      <c r="S202" s="205"/>
    </row>
    <row r="203" spans="1:19" ht="21">
      <c r="A203" s="228"/>
      <c r="B203" s="229"/>
      <c r="C203" s="229"/>
      <c r="D203" s="230"/>
      <c r="E203" s="230"/>
      <c r="F203" s="230"/>
      <c r="G203" s="230"/>
      <c r="H203" s="230"/>
      <c r="I203" s="230"/>
      <c r="J203" s="230"/>
      <c r="K203" s="230"/>
      <c r="L203" s="230"/>
      <c r="M203" s="230"/>
      <c r="N203" s="230"/>
      <c r="O203" s="230"/>
      <c r="P203" s="230"/>
      <c r="Q203" s="149"/>
      <c r="R203" s="205"/>
      <c r="S203" s="205"/>
    </row>
    <row r="204" spans="1:19" ht="21">
      <c r="A204" s="228"/>
      <c r="B204" s="229"/>
      <c r="C204" s="229"/>
      <c r="D204" s="230"/>
      <c r="E204" s="230"/>
      <c r="F204" s="230"/>
      <c r="G204" s="230"/>
      <c r="H204" s="230"/>
      <c r="I204" s="230"/>
      <c r="J204" s="230"/>
      <c r="K204" s="230"/>
      <c r="L204" s="230"/>
      <c r="M204" s="230"/>
      <c r="N204" s="230"/>
      <c r="O204" s="230"/>
      <c r="P204" s="230"/>
      <c r="Q204" s="149"/>
      <c r="R204" s="205"/>
      <c r="S204" s="205"/>
    </row>
    <row r="205" spans="1:19" ht="21">
      <c r="A205" s="228"/>
      <c r="B205" s="229"/>
      <c r="C205" s="229"/>
      <c r="D205" s="230"/>
      <c r="E205" s="230"/>
      <c r="F205" s="230"/>
      <c r="G205" s="230"/>
      <c r="H205" s="230"/>
      <c r="I205" s="230"/>
      <c r="J205" s="230"/>
      <c r="K205" s="230"/>
      <c r="L205" s="230"/>
      <c r="M205" s="230"/>
      <c r="N205" s="230"/>
      <c r="O205" s="230"/>
      <c r="P205" s="230"/>
      <c r="Q205" s="149"/>
      <c r="R205" s="205"/>
      <c r="S205" s="205"/>
    </row>
    <row r="206" spans="1:19" ht="21">
      <c r="A206" s="228"/>
      <c r="B206" s="229"/>
      <c r="C206" s="229"/>
      <c r="D206" s="230"/>
      <c r="E206" s="230"/>
      <c r="F206" s="230"/>
      <c r="G206" s="230"/>
      <c r="H206" s="230"/>
      <c r="I206" s="230"/>
      <c r="J206" s="230"/>
      <c r="K206" s="230"/>
      <c r="L206" s="230"/>
      <c r="M206" s="230"/>
      <c r="N206" s="230"/>
      <c r="O206" s="230"/>
      <c r="P206" s="230"/>
      <c r="Q206" s="149"/>
      <c r="R206" s="205"/>
      <c r="S206" s="205"/>
    </row>
    <row r="207" spans="1:19" ht="21">
      <c r="A207" s="228"/>
      <c r="B207" s="229"/>
      <c r="C207" s="229"/>
      <c r="D207" s="230"/>
      <c r="E207" s="230"/>
      <c r="F207" s="230"/>
      <c r="G207" s="230"/>
      <c r="H207" s="230"/>
      <c r="I207" s="230"/>
      <c r="J207" s="230"/>
      <c r="K207" s="230"/>
      <c r="L207" s="230"/>
      <c r="M207" s="230"/>
      <c r="N207" s="230"/>
      <c r="O207" s="230"/>
      <c r="P207" s="230"/>
      <c r="Q207" s="149"/>
      <c r="R207" s="205"/>
      <c r="S207" s="205"/>
    </row>
    <row r="208" spans="1:19" ht="21">
      <c r="A208" s="228"/>
      <c r="B208" s="229"/>
      <c r="C208" s="229"/>
      <c r="D208" s="230"/>
      <c r="E208" s="230"/>
      <c r="F208" s="230"/>
      <c r="G208" s="230"/>
      <c r="H208" s="230"/>
      <c r="I208" s="230"/>
      <c r="J208" s="230"/>
      <c r="K208" s="230"/>
      <c r="L208" s="230"/>
      <c r="M208" s="230"/>
      <c r="N208" s="230"/>
      <c r="O208" s="230"/>
      <c r="P208" s="230"/>
      <c r="Q208" s="149"/>
      <c r="R208" s="205"/>
      <c r="S208" s="205"/>
    </row>
    <row r="209" spans="1:19" ht="21">
      <c r="A209" s="228"/>
      <c r="B209" s="229"/>
      <c r="C209" s="229"/>
      <c r="D209" s="230"/>
      <c r="E209" s="230"/>
      <c r="F209" s="230"/>
      <c r="G209" s="230"/>
      <c r="H209" s="230"/>
      <c r="I209" s="230"/>
      <c r="J209" s="230"/>
      <c r="K209" s="230"/>
      <c r="L209" s="230"/>
      <c r="M209" s="230"/>
      <c r="N209" s="230"/>
      <c r="O209" s="230"/>
      <c r="P209" s="230"/>
      <c r="Q209" s="149"/>
      <c r="R209" s="205"/>
      <c r="S209" s="205"/>
    </row>
    <row r="210" spans="1:19" ht="21">
      <c r="A210" s="228"/>
      <c r="B210" s="229"/>
      <c r="C210" s="229"/>
      <c r="D210" s="230"/>
      <c r="E210" s="230"/>
      <c r="F210" s="230"/>
      <c r="G210" s="230"/>
      <c r="H210" s="230"/>
      <c r="I210" s="230"/>
      <c r="J210" s="230"/>
      <c r="K210" s="230"/>
      <c r="L210" s="230"/>
      <c r="M210" s="230"/>
      <c r="N210" s="230"/>
      <c r="O210" s="230"/>
      <c r="P210" s="230"/>
      <c r="Q210" s="149"/>
      <c r="R210" s="205"/>
      <c r="S210" s="205"/>
    </row>
    <row r="211" spans="1:19" ht="21">
      <c r="A211" s="228"/>
      <c r="B211" s="229"/>
      <c r="C211" s="229"/>
      <c r="D211" s="230"/>
      <c r="E211" s="230"/>
      <c r="F211" s="230"/>
      <c r="G211" s="230"/>
      <c r="H211" s="230"/>
      <c r="I211" s="230"/>
      <c r="J211" s="230"/>
      <c r="K211" s="230"/>
      <c r="L211" s="230"/>
      <c r="M211" s="230"/>
      <c r="N211" s="230"/>
      <c r="O211" s="230"/>
      <c r="P211" s="230"/>
      <c r="Q211" s="149"/>
      <c r="R211" s="205"/>
      <c r="S211" s="205"/>
    </row>
    <row r="212" spans="1:19" ht="21">
      <c r="A212" s="228"/>
      <c r="B212" s="229"/>
      <c r="C212" s="229"/>
      <c r="D212" s="230"/>
      <c r="E212" s="230"/>
      <c r="F212" s="230"/>
      <c r="G212" s="230"/>
      <c r="H212" s="230"/>
      <c r="I212" s="230"/>
      <c r="J212" s="230"/>
      <c r="K212" s="230"/>
      <c r="L212" s="230"/>
      <c r="M212" s="230"/>
      <c r="N212" s="230"/>
      <c r="O212" s="230"/>
      <c r="P212" s="230"/>
      <c r="Q212" s="149"/>
      <c r="R212" s="205"/>
      <c r="S212" s="205"/>
    </row>
    <row r="213" spans="1:19" ht="21">
      <c r="A213" s="228"/>
      <c r="B213" s="229"/>
      <c r="C213" s="229"/>
      <c r="D213" s="230"/>
      <c r="E213" s="230"/>
      <c r="F213" s="230"/>
      <c r="G213" s="230"/>
      <c r="H213" s="230"/>
      <c r="I213" s="230"/>
      <c r="J213" s="230"/>
      <c r="K213" s="230"/>
      <c r="L213" s="230"/>
      <c r="M213" s="230"/>
      <c r="N213" s="230"/>
      <c r="O213" s="230"/>
      <c r="P213" s="230"/>
      <c r="Q213" s="149"/>
      <c r="R213" s="205"/>
      <c r="S213" s="205"/>
    </row>
    <row r="214" spans="1:19" ht="21">
      <c r="A214" s="228"/>
      <c r="B214" s="229"/>
      <c r="C214" s="229"/>
      <c r="D214" s="230"/>
      <c r="E214" s="230"/>
      <c r="F214" s="230"/>
      <c r="G214" s="230"/>
      <c r="H214" s="230"/>
      <c r="I214" s="230"/>
      <c r="J214" s="230"/>
      <c r="K214" s="230"/>
      <c r="L214" s="230"/>
      <c r="M214" s="230"/>
      <c r="N214" s="230"/>
      <c r="O214" s="230"/>
      <c r="P214" s="230"/>
      <c r="Q214" s="149"/>
      <c r="R214" s="205"/>
      <c r="S214" s="205"/>
    </row>
    <row r="215" spans="1:19" ht="21">
      <c r="A215" s="228"/>
      <c r="B215" s="229"/>
      <c r="C215" s="229"/>
      <c r="D215" s="230"/>
      <c r="E215" s="230"/>
      <c r="F215" s="230"/>
      <c r="G215" s="230"/>
      <c r="H215" s="230"/>
      <c r="I215" s="230"/>
      <c r="J215" s="230"/>
      <c r="K215" s="230"/>
      <c r="L215" s="230"/>
      <c r="M215" s="230"/>
      <c r="N215" s="230"/>
      <c r="O215" s="230"/>
      <c r="P215" s="230"/>
      <c r="Q215" s="149"/>
      <c r="R215" s="205"/>
      <c r="S215" s="205"/>
    </row>
    <row r="216" spans="1:19" ht="21">
      <c r="A216" s="228"/>
      <c r="B216" s="229"/>
      <c r="C216" s="229"/>
      <c r="D216" s="230"/>
      <c r="E216" s="230"/>
      <c r="F216" s="230"/>
      <c r="G216" s="230"/>
      <c r="H216" s="230"/>
      <c r="I216" s="230"/>
      <c r="J216" s="230"/>
      <c r="K216" s="230"/>
      <c r="L216" s="230"/>
      <c r="M216" s="230"/>
      <c r="N216" s="230"/>
      <c r="O216" s="230"/>
      <c r="P216" s="230"/>
      <c r="Q216" s="149"/>
      <c r="R216" s="205"/>
      <c r="S216" s="205"/>
    </row>
    <row r="217" spans="1:19" ht="21">
      <c r="A217" s="228"/>
      <c r="B217" s="229"/>
      <c r="C217" s="229"/>
      <c r="D217" s="230"/>
      <c r="E217" s="230"/>
      <c r="F217" s="230"/>
      <c r="G217" s="230"/>
      <c r="H217" s="230"/>
      <c r="I217" s="230"/>
      <c r="J217" s="230"/>
      <c r="K217" s="230"/>
      <c r="L217" s="230"/>
      <c r="M217" s="230"/>
      <c r="N217" s="230"/>
      <c r="O217" s="230"/>
      <c r="P217" s="230"/>
      <c r="Q217" s="149"/>
      <c r="R217" s="205"/>
      <c r="S217" s="205"/>
    </row>
    <row r="218" spans="1:19" ht="21">
      <c r="A218" s="228"/>
      <c r="B218" s="229"/>
      <c r="C218" s="229"/>
      <c r="D218" s="230"/>
      <c r="E218" s="230"/>
      <c r="F218" s="230"/>
      <c r="G218" s="230"/>
      <c r="H218" s="230"/>
      <c r="I218" s="230"/>
      <c r="J218" s="230"/>
      <c r="K218" s="230"/>
      <c r="L218" s="230"/>
      <c r="M218" s="230"/>
      <c r="N218" s="230"/>
      <c r="O218" s="230"/>
      <c r="P218" s="230"/>
      <c r="Q218" s="149"/>
      <c r="R218" s="205"/>
      <c r="S218" s="205"/>
    </row>
    <row r="219" spans="1:19" ht="21">
      <c r="A219" s="228"/>
      <c r="B219" s="229"/>
      <c r="C219" s="229"/>
      <c r="D219" s="230"/>
      <c r="E219" s="230"/>
      <c r="F219" s="230"/>
      <c r="G219" s="230"/>
      <c r="H219" s="230"/>
      <c r="I219" s="230"/>
      <c r="J219" s="230"/>
      <c r="K219" s="230"/>
      <c r="L219" s="230"/>
      <c r="M219" s="230"/>
      <c r="N219" s="230"/>
      <c r="O219" s="230"/>
      <c r="P219" s="230"/>
      <c r="Q219" s="149"/>
      <c r="R219" s="205"/>
      <c r="S219" s="205"/>
    </row>
    <row r="220" spans="1:19" ht="21">
      <c r="A220" s="228"/>
      <c r="B220" s="229"/>
      <c r="C220" s="229"/>
      <c r="D220" s="230"/>
      <c r="E220" s="230"/>
      <c r="F220" s="230"/>
      <c r="G220" s="230"/>
      <c r="H220" s="230"/>
      <c r="I220" s="230"/>
      <c r="J220" s="230"/>
      <c r="K220" s="230"/>
      <c r="L220" s="230"/>
      <c r="M220" s="230"/>
      <c r="N220" s="230"/>
      <c r="O220" s="230"/>
      <c r="P220" s="230"/>
      <c r="Q220" s="149"/>
      <c r="R220" s="205"/>
      <c r="S220" s="205"/>
    </row>
    <row r="221" spans="1:19" ht="21">
      <c r="A221" s="228"/>
      <c r="B221" s="229"/>
      <c r="C221" s="229"/>
      <c r="D221" s="230"/>
      <c r="E221" s="230"/>
      <c r="F221" s="230"/>
      <c r="G221" s="230"/>
      <c r="H221" s="230"/>
      <c r="I221" s="230"/>
      <c r="J221" s="230"/>
      <c r="K221" s="230"/>
      <c r="L221" s="230"/>
      <c r="M221" s="230"/>
      <c r="N221" s="230"/>
      <c r="O221" s="230"/>
      <c r="P221" s="230"/>
      <c r="Q221" s="149"/>
      <c r="R221" s="205"/>
      <c r="S221" s="205"/>
    </row>
    <row r="222" spans="1:19" ht="21">
      <c r="A222" s="228"/>
      <c r="B222" s="229"/>
      <c r="C222" s="229"/>
      <c r="D222" s="230"/>
      <c r="E222" s="230"/>
      <c r="F222" s="230"/>
      <c r="G222" s="230"/>
      <c r="H222" s="230"/>
      <c r="I222" s="230"/>
      <c r="J222" s="230"/>
      <c r="K222" s="230"/>
      <c r="L222" s="230"/>
      <c r="M222" s="230"/>
      <c r="N222" s="230"/>
      <c r="O222" s="230"/>
      <c r="P222" s="230"/>
      <c r="Q222" s="149"/>
      <c r="R222" s="205"/>
      <c r="S222" s="205"/>
    </row>
    <row r="223" spans="1:19" ht="21">
      <c r="A223" s="228"/>
      <c r="B223" s="229"/>
      <c r="C223" s="229"/>
      <c r="D223" s="230"/>
      <c r="E223" s="230"/>
      <c r="F223" s="230"/>
      <c r="G223" s="230"/>
      <c r="H223" s="230"/>
      <c r="I223" s="230"/>
      <c r="J223" s="230"/>
      <c r="K223" s="230"/>
      <c r="L223" s="230"/>
      <c r="M223" s="230"/>
      <c r="N223" s="230"/>
      <c r="O223" s="230"/>
      <c r="P223" s="230"/>
      <c r="Q223" s="149"/>
      <c r="R223" s="205"/>
      <c r="S223" s="205"/>
    </row>
    <row r="224" spans="1:19" ht="21">
      <c r="A224" s="228"/>
      <c r="B224" s="229"/>
      <c r="C224" s="229"/>
      <c r="D224" s="230"/>
      <c r="E224" s="230"/>
      <c r="F224" s="230"/>
      <c r="G224" s="230"/>
      <c r="H224" s="230"/>
      <c r="I224" s="230"/>
      <c r="J224" s="230"/>
      <c r="K224" s="230"/>
      <c r="L224" s="230"/>
      <c r="M224" s="230"/>
      <c r="N224" s="230"/>
      <c r="O224" s="230"/>
      <c r="P224" s="230"/>
      <c r="Q224" s="149"/>
      <c r="R224" s="205"/>
      <c r="S224" s="205"/>
    </row>
    <row r="225" spans="1:19" ht="21">
      <c r="A225" s="228"/>
      <c r="B225" s="229"/>
      <c r="C225" s="229"/>
      <c r="D225" s="230"/>
      <c r="E225" s="230"/>
      <c r="F225" s="230"/>
      <c r="G225" s="230"/>
      <c r="H225" s="230"/>
      <c r="I225" s="230"/>
      <c r="J225" s="230"/>
      <c r="K225" s="230"/>
      <c r="L225" s="230"/>
      <c r="M225" s="230"/>
      <c r="N225" s="230"/>
      <c r="O225" s="230"/>
      <c r="P225" s="230"/>
      <c r="Q225" s="149"/>
      <c r="R225" s="205"/>
      <c r="S225" s="205"/>
    </row>
    <row r="226" spans="1:19" ht="21">
      <c r="A226" s="228"/>
      <c r="B226" s="229"/>
      <c r="C226" s="229"/>
      <c r="D226" s="230"/>
      <c r="E226" s="230"/>
      <c r="F226" s="230"/>
      <c r="G226" s="230"/>
      <c r="H226" s="230"/>
      <c r="I226" s="230"/>
      <c r="J226" s="230"/>
      <c r="K226" s="230"/>
      <c r="L226" s="230"/>
      <c r="M226" s="230"/>
      <c r="N226" s="230"/>
      <c r="O226" s="230"/>
      <c r="P226" s="230"/>
      <c r="Q226" s="149"/>
      <c r="R226" s="205"/>
      <c r="S226" s="205"/>
    </row>
    <row r="227" spans="1:19" ht="21">
      <c r="A227" s="228"/>
      <c r="B227" s="229"/>
      <c r="C227" s="229"/>
      <c r="D227" s="230"/>
      <c r="E227" s="230"/>
      <c r="F227" s="230"/>
      <c r="G227" s="230"/>
      <c r="H227" s="230"/>
      <c r="I227" s="230"/>
      <c r="J227" s="230"/>
      <c r="K227" s="230"/>
      <c r="L227" s="230"/>
      <c r="M227" s="230"/>
      <c r="N227" s="230"/>
      <c r="O227" s="230"/>
      <c r="P227" s="230"/>
      <c r="Q227" s="149"/>
      <c r="R227" s="205"/>
      <c r="S227" s="205"/>
    </row>
    <row r="228" spans="1:19" ht="21">
      <c r="A228" s="228"/>
      <c r="B228" s="229"/>
      <c r="C228" s="229"/>
      <c r="D228" s="230"/>
      <c r="E228" s="230"/>
      <c r="F228" s="230"/>
      <c r="G228" s="230"/>
      <c r="H228" s="230"/>
      <c r="I228" s="230"/>
      <c r="J228" s="230"/>
      <c r="K228" s="230"/>
      <c r="L228" s="230"/>
      <c r="M228" s="230"/>
      <c r="N228" s="230"/>
      <c r="O228" s="230"/>
      <c r="P228" s="230"/>
      <c r="Q228" s="149"/>
      <c r="R228" s="205"/>
      <c r="S228" s="205"/>
    </row>
    <row r="229" spans="1:19" ht="21">
      <c r="A229" s="228"/>
      <c r="B229" s="229"/>
      <c r="C229" s="229"/>
      <c r="D229" s="230"/>
      <c r="E229" s="230"/>
      <c r="F229" s="230"/>
      <c r="G229" s="230"/>
      <c r="H229" s="230"/>
      <c r="I229" s="230"/>
      <c r="J229" s="230"/>
      <c r="K229" s="230"/>
      <c r="L229" s="230"/>
      <c r="M229" s="230"/>
      <c r="N229" s="230"/>
      <c r="O229" s="230"/>
      <c r="P229" s="230"/>
      <c r="Q229" s="149"/>
      <c r="R229" s="205"/>
      <c r="S229" s="205"/>
    </row>
    <row r="230" spans="1:19" ht="21">
      <c r="A230" s="228"/>
      <c r="B230" s="229"/>
      <c r="C230" s="229"/>
      <c r="D230" s="230"/>
      <c r="E230" s="230"/>
      <c r="F230" s="230"/>
      <c r="G230" s="230"/>
      <c r="H230" s="230"/>
      <c r="I230" s="230"/>
      <c r="J230" s="230"/>
      <c r="K230" s="230"/>
      <c r="L230" s="230"/>
      <c r="M230" s="230"/>
      <c r="N230" s="230"/>
      <c r="O230" s="230"/>
      <c r="P230" s="230"/>
      <c r="Q230" s="149"/>
      <c r="R230" s="205"/>
      <c r="S230" s="205"/>
    </row>
    <row r="231" spans="1:19" ht="21">
      <c r="A231" s="228"/>
      <c r="B231" s="229"/>
      <c r="C231" s="229"/>
      <c r="D231" s="230"/>
      <c r="E231" s="230"/>
      <c r="F231" s="230"/>
      <c r="G231" s="230"/>
      <c r="H231" s="230"/>
      <c r="I231" s="230"/>
      <c r="J231" s="230"/>
      <c r="K231" s="230"/>
      <c r="L231" s="230"/>
      <c r="M231" s="230"/>
      <c r="N231" s="230"/>
      <c r="O231" s="230"/>
      <c r="P231" s="230"/>
      <c r="Q231" s="149"/>
      <c r="R231" s="205"/>
      <c r="S231" s="205"/>
    </row>
    <row r="232" spans="1:19" ht="21">
      <c r="A232" s="228"/>
      <c r="B232" s="229"/>
      <c r="C232" s="229"/>
      <c r="D232" s="230"/>
      <c r="E232" s="230"/>
      <c r="F232" s="230"/>
      <c r="G232" s="230"/>
      <c r="H232" s="230"/>
      <c r="I232" s="230"/>
      <c r="J232" s="230"/>
      <c r="K232" s="230"/>
      <c r="L232" s="230"/>
      <c r="M232" s="230"/>
      <c r="N232" s="230"/>
      <c r="O232" s="230"/>
      <c r="P232" s="230"/>
      <c r="Q232" s="149"/>
      <c r="R232" s="205"/>
      <c r="S232" s="205"/>
    </row>
    <row r="233" spans="1:19" ht="21">
      <c r="A233" s="228"/>
      <c r="B233" s="229"/>
      <c r="C233" s="229"/>
      <c r="D233" s="230"/>
      <c r="E233" s="230"/>
      <c r="F233" s="230"/>
      <c r="G233" s="230"/>
      <c r="H233" s="230"/>
      <c r="I233" s="230"/>
      <c r="J233" s="230"/>
      <c r="K233" s="230"/>
      <c r="L233" s="230"/>
      <c r="M233" s="230"/>
      <c r="N233" s="230"/>
      <c r="O233" s="230"/>
      <c r="P233" s="230"/>
      <c r="Q233" s="149"/>
      <c r="R233" s="205"/>
      <c r="S233" s="205"/>
    </row>
    <row r="234" spans="1:19" ht="21">
      <c r="A234" s="228"/>
      <c r="B234" s="229"/>
      <c r="C234" s="229"/>
      <c r="D234" s="230"/>
      <c r="E234" s="230"/>
      <c r="F234" s="230"/>
      <c r="G234" s="230"/>
      <c r="H234" s="230"/>
      <c r="I234" s="230"/>
      <c r="J234" s="230"/>
      <c r="K234" s="230"/>
      <c r="L234" s="230"/>
      <c r="M234" s="230"/>
      <c r="N234" s="230"/>
      <c r="O234" s="230"/>
      <c r="P234" s="230"/>
      <c r="Q234" s="149"/>
      <c r="R234" s="205"/>
      <c r="S234" s="205"/>
    </row>
    <row r="235" spans="1:19" ht="21">
      <c r="A235" s="228"/>
      <c r="B235" s="229"/>
      <c r="C235" s="229"/>
      <c r="D235" s="230"/>
      <c r="E235" s="230"/>
      <c r="F235" s="230"/>
      <c r="G235" s="230"/>
      <c r="H235" s="230"/>
      <c r="I235" s="230"/>
      <c r="J235" s="230"/>
      <c r="K235" s="230"/>
      <c r="L235" s="230"/>
      <c r="M235" s="230"/>
      <c r="N235" s="230"/>
      <c r="O235" s="230"/>
      <c r="P235" s="230"/>
      <c r="Q235" s="149"/>
      <c r="R235" s="205"/>
      <c r="S235" s="205"/>
    </row>
    <row r="236" spans="1:19" ht="21">
      <c r="A236" s="228"/>
      <c r="B236" s="229"/>
      <c r="C236" s="229"/>
      <c r="D236" s="230"/>
      <c r="E236" s="230"/>
      <c r="F236" s="230"/>
      <c r="G236" s="230"/>
      <c r="H236" s="230"/>
      <c r="I236" s="230"/>
      <c r="J236" s="230"/>
      <c r="K236" s="230"/>
      <c r="L236" s="230"/>
      <c r="M236" s="230"/>
      <c r="N236" s="230"/>
      <c r="O236" s="230"/>
      <c r="P236" s="230"/>
      <c r="Q236" s="149"/>
      <c r="R236" s="205"/>
      <c r="S236" s="205"/>
    </row>
    <row r="237" spans="1:19" ht="21">
      <c r="A237" s="228"/>
      <c r="B237" s="229"/>
      <c r="C237" s="229"/>
      <c r="D237" s="230"/>
      <c r="E237" s="230"/>
      <c r="F237" s="230"/>
      <c r="G237" s="230"/>
      <c r="H237" s="230"/>
      <c r="I237" s="230"/>
      <c r="J237" s="230"/>
      <c r="K237" s="230"/>
      <c r="L237" s="230"/>
      <c r="M237" s="230"/>
      <c r="N237" s="230"/>
      <c r="O237" s="230"/>
      <c r="P237" s="230"/>
      <c r="Q237" s="149"/>
      <c r="R237" s="205"/>
      <c r="S237" s="205"/>
    </row>
    <row r="238" spans="1:19" ht="21">
      <c r="A238" s="228"/>
      <c r="B238" s="229"/>
      <c r="C238" s="229"/>
      <c r="D238" s="230"/>
      <c r="E238" s="230"/>
      <c r="F238" s="230"/>
      <c r="G238" s="230"/>
      <c r="H238" s="230"/>
      <c r="I238" s="230"/>
      <c r="J238" s="230"/>
      <c r="K238" s="230"/>
      <c r="L238" s="230"/>
      <c r="M238" s="230"/>
      <c r="N238" s="230"/>
      <c r="O238" s="230"/>
      <c r="P238" s="230"/>
      <c r="Q238" s="149"/>
      <c r="R238" s="205"/>
      <c r="S238" s="205"/>
    </row>
    <row r="239" spans="1:19" ht="21">
      <c r="A239" s="228"/>
      <c r="B239" s="229"/>
      <c r="C239" s="229"/>
      <c r="D239" s="230"/>
      <c r="E239" s="230"/>
      <c r="F239" s="230"/>
      <c r="G239" s="230"/>
      <c r="H239" s="230"/>
      <c r="I239" s="230"/>
      <c r="J239" s="230"/>
      <c r="K239" s="230"/>
      <c r="L239" s="230"/>
      <c r="M239" s="230"/>
      <c r="N239" s="230"/>
      <c r="O239" s="230"/>
      <c r="P239" s="230"/>
      <c r="Q239" s="149"/>
      <c r="R239" s="205"/>
      <c r="S239" s="205"/>
    </row>
    <row r="240" spans="1:19" ht="21">
      <c r="A240" s="228"/>
      <c r="B240" s="229"/>
      <c r="C240" s="229"/>
      <c r="D240" s="230"/>
      <c r="E240" s="230"/>
      <c r="F240" s="230"/>
      <c r="G240" s="230"/>
      <c r="H240" s="230"/>
      <c r="I240" s="230"/>
      <c r="J240" s="230"/>
      <c r="K240" s="230"/>
      <c r="L240" s="230"/>
      <c r="M240" s="230"/>
      <c r="N240" s="230"/>
      <c r="O240" s="230"/>
      <c r="P240" s="230"/>
      <c r="Q240" s="149"/>
      <c r="R240" s="205"/>
      <c r="S240" s="205"/>
    </row>
    <row r="241" spans="1:19" ht="21">
      <c r="A241" s="228"/>
      <c r="B241" s="229"/>
      <c r="C241" s="229"/>
      <c r="D241" s="230"/>
      <c r="E241" s="230"/>
      <c r="F241" s="230"/>
      <c r="G241" s="230"/>
      <c r="H241" s="230"/>
      <c r="I241" s="230"/>
      <c r="J241" s="230"/>
      <c r="K241" s="230"/>
      <c r="L241" s="230"/>
      <c r="M241" s="230"/>
      <c r="N241" s="230"/>
      <c r="O241" s="230"/>
      <c r="P241" s="230"/>
      <c r="Q241" s="149"/>
      <c r="R241" s="205"/>
      <c r="S241" s="205"/>
    </row>
    <row r="242" spans="1:19" ht="21">
      <c r="A242" s="228"/>
      <c r="B242" s="229"/>
      <c r="C242" s="229"/>
      <c r="D242" s="230"/>
      <c r="E242" s="230"/>
      <c r="F242" s="230"/>
      <c r="G242" s="230"/>
      <c r="H242" s="230"/>
      <c r="I242" s="230"/>
      <c r="J242" s="230"/>
      <c r="K242" s="230"/>
      <c r="L242" s="230"/>
      <c r="M242" s="230"/>
      <c r="N242" s="230"/>
      <c r="O242" s="230"/>
      <c r="P242" s="230"/>
      <c r="Q242" s="149"/>
      <c r="R242" s="205"/>
      <c r="S242" s="205"/>
    </row>
    <row r="243" spans="1:19" ht="21">
      <c r="A243" s="228"/>
      <c r="B243" s="229"/>
      <c r="C243" s="229"/>
      <c r="D243" s="230"/>
      <c r="E243" s="230"/>
      <c r="F243" s="230"/>
      <c r="G243" s="230"/>
      <c r="H243" s="230"/>
      <c r="I243" s="230"/>
      <c r="J243" s="230"/>
      <c r="K243" s="230"/>
      <c r="L243" s="230"/>
      <c r="M243" s="230"/>
      <c r="N243" s="230"/>
      <c r="O243" s="230"/>
      <c r="P243" s="230"/>
      <c r="Q243" s="149"/>
      <c r="R243" s="205"/>
      <c r="S243" s="205"/>
    </row>
    <row r="244" spans="1:19" ht="21">
      <c r="A244" s="228"/>
      <c r="B244" s="229"/>
      <c r="C244" s="229"/>
      <c r="D244" s="230"/>
      <c r="E244" s="230"/>
      <c r="F244" s="230"/>
      <c r="G244" s="230"/>
      <c r="H244" s="230"/>
      <c r="I244" s="230"/>
      <c r="J244" s="230"/>
      <c r="K244" s="230"/>
      <c r="L244" s="230"/>
      <c r="M244" s="230"/>
      <c r="N244" s="230"/>
      <c r="O244" s="230"/>
      <c r="P244" s="230"/>
      <c r="Q244" s="149"/>
      <c r="R244" s="205"/>
      <c r="S244" s="205"/>
    </row>
    <row r="245" spans="1:19" ht="21">
      <c r="A245" s="228"/>
      <c r="B245" s="229"/>
      <c r="C245" s="229"/>
      <c r="D245" s="230"/>
      <c r="E245" s="230"/>
      <c r="F245" s="230"/>
      <c r="G245" s="230"/>
      <c r="H245" s="230"/>
      <c r="I245" s="230"/>
      <c r="J245" s="230"/>
      <c r="K245" s="230"/>
      <c r="L245" s="230"/>
      <c r="M245" s="230"/>
      <c r="N245" s="230"/>
      <c r="O245" s="230"/>
      <c r="P245" s="230"/>
      <c r="Q245" s="149"/>
      <c r="R245" s="205"/>
      <c r="S245" s="205"/>
    </row>
    <row r="246" spans="1:19" ht="21">
      <c r="A246" s="228"/>
      <c r="B246" s="229"/>
      <c r="C246" s="229"/>
      <c r="D246" s="230"/>
      <c r="E246" s="230"/>
      <c r="F246" s="230"/>
      <c r="G246" s="230"/>
      <c r="H246" s="230"/>
      <c r="I246" s="230"/>
      <c r="J246" s="230"/>
      <c r="K246" s="230"/>
      <c r="L246" s="230"/>
      <c r="M246" s="230"/>
      <c r="N246" s="230"/>
      <c r="O246" s="230"/>
      <c r="P246" s="230"/>
      <c r="Q246" s="149"/>
      <c r="R246" s="205"/>
      <c r="S246" s="205"/>
    </row>
    <row r="247" spans="1:19" ht="21">
      <c r="A247" s="228"/>
      <c r="B247" s="229"/>
      <c r="C247" s="229"/>
      <c r="D247" s="230"/>
      <c r="E247" s="230"/>
      <c r="F247" s="230"/>
      <c r="G247" s="230"/>
      <c r="H247" s="230"/>
      <c r="I247" s="230"/>
      <c r="J247" s="230"/>
      <c r="K247" s="230"/>
      <c r="L247" s="230"/>
      <c r="M247" s="230"/>
      <c r="N247" s="230"/>
      <c r="O247" s="230"/>
      <c r="P247" s="230"/>
      <c r="Q247" s="149"/>
      <c r="R247" s="205"/>
      <c r="S247" s="205"/>
    </row>
    <row r="248" spans="1:19" ht="21">
      <c r="A248" s="228"/>
      <c r="B248" s="229"/>
      <c r="C248" s="229"/>
      <c r="D248" s="230"/>
      <c r="E248" s="230"/>
      <c r="F248" s="230"/>
      <c r="G248" s="230"/>
      <c r="H248" s="230"/>
      <c r="I248" s="230"/>
      <c r="J248" s="230"/>
      <c r="K248" s="230"/>
      <c r="L248" s="230"/>
      <c r="M248" s="230"/>
      <c r="N248" s="230"/>
      <c r="O248" s="230"/>
      <c r="P248" s="230"/>
      <c r="Q248" s="149"/>
      <c r="R248" s="205"/>
      <c r="S248" s="205"/>
    </row>
    <row r="249" spans="1:19" ht="21">
      <c r="A249" s="228"/>
      <c r="B249" s="229"/>
      <c r="C249" s="229"/>
      <c r="D249" s="230"/>
      <c r="E249" s="230"/>
      <c r="F249" s="230"/>
      <c r="G249" s="230"/>
      <c r="H249" s="230"/>
      <c r="I249" s="230"/>
      <c r="J249" s="230"/>
      <c r="K249" s="230"/>
      <c r="L249" s="230"/>
      <c r="M249" s="230"/>
      <c r="N249" s="230"/>
      <c r="O249" s="230"/>
      <c r="P249" s="230"/>
      <c r="Q249" s="149"/>
      <c r="R249" s="205"/>
      <c r="S249" s="205"/>
    </row>
    <row r="250" spans="1:19" ht="21">
      <c r="A250" s="228"/>
      <c r="B250" s="229"/>
      <c r="C250" s="229"/>
      <c r="D250" s="230"/>
      <c r="E250" s="230"/>
      <c r="F250" s="230"/>
      <c r="G250" s="230"/>
      <c r="H250" s="230"/>
      <c r="I250" s="230"/>
      <c r="J250" s="230"/>
      <c r="K250" s="230"/>
      <c r="L250" s="230"/>
      <c r="M250" s="230"/>
      <c r="N250" s="230"/>
      <c r="O250" s="230"/>
      <c r="P250" s="230"/>
      <c r="Q250" s="149"/>
      <c r="R250" s="205"/>
      <c r="S250" s="205"/>
    </row>
    <row r="251" spans="1:19" ht="21">
      <c r="A251" s="228"/>
      <c r="B251" s="229"/>
      <c r="C251" s="229"/>
      <c r="D251" s="230"/>
      <c r="E251" s="230"/>
      <c r="F251" s="230"/>
      <c r="G251" s="230"/>
      <c r="H251" s="230"/>
      <c r="I251" s="230"/>
      <c r="J251" s="230"/>
      <c r="K251" s="230"/>
      <c r="L251" s="230"/>
      <c r="M251" s="230"/>
      <c r="N251" s="230"/>
      <c r="O251" s="230"/>
      <c r="P251" s="230"/>
      <c r="Q251" s="149"/>
      <c r="R251" s="205"/>
      <c r="S251" s="205"/>
    </row>
    <row r="252" spans="1:19" ht="21">
      <c r="A252" s="228"/>
      <c r="B252" s="229"/>
      <c r="C252" s="229"/>
      <c r="D252" s="230"/>
      <c r="E252" s="230"/>
      <c r="F252" s="230"/>
      <c r="G252" s="230"/>
      <c r="H252" s="230"/>
      <c r="I252" s="230"/>
      <c r="J252" s="230"/>
      <c r="K252" s="230"/>
      <c r="L252" s="230"/>
      <c r="M252" s="230"/>
      <c r="N252" s="230"/>
      <c r="O252" s="230"/>
      <c r="P252" s="230"/>
      <c r="Q252" s="149"/>
      <c r="R252" s="205"/>
      <c r="S252" s="205"/>
    </row>
    <row r="253" spans="1:19" ht="21">
      <c r="A253" s="228"/>
      <c r="B253" s="229"/>
      <c r="C253" s="229"/>
      <c r="D253" s="230"/>
      <c r="E253" s="230"/>
      <c r="F253" s="230"/>
      <c r="G253" s="230"/>
      <c r="H253" s="230"/>
      <c r="I253" s="230"/>
      <c r="J253" s="230"/>
      <c r="K253" s="230"/>
      <c r="L253" s="230"/>
      <c r="M253" s="230"/>
      <c r="N253" s="230"/>
      <c r="O253" s="230"/>
      <c r="P253" s="230"/>
      <c r="Q253" s="149"/>
      <c r="R253" s="205"/>
      <c r="S253" s="205"/>
    </row>
    <row r="254" spans="1:19" ht="21">
      <c r="A254" s="228"/>
      <c r="B254" s="229"/>
      <c r="C254" s="229"/>
      <c r="D254" s="230"/>
      <c r="E254" s="230"/>
      <c r="F254" s="230"/>
      <c r="G254" s="230"/>
      <c r="H254" s="230"/>
      <c r="I254" s="230"/>
      <c r="J254" s="230"/>
      <c r="K254" s="230"/>
      <c r="L254" s="230"/>
      <c r="M254" s="230"/>
      <c r="N254" s="230"/>
      <c r="O254" s="230"/>
      <c r="P254" s="230"/>
      <c r="Q254" s="149"/>
      <c r="R254" s="205"/>
      <c r="S254" s="205"/>
    </row>
    <row r="255" spans="1:19" ht="21">
      <c r="A255" s="228"/>
      <c r="B255" s="229"/>
      <c r="C255" s="229"/>
      <c r="D255" s="230"/>
      <c r="E255" s="230"/>
      <c r="F255" s="230"/>
      <c r="G255" s="230"/>
      <c r="H255" s="230"/>
      <c r="I255" s="230"/>
      <c r="J255" s="230"/>
      <c r="K255" s="230"/>
      <c r="L255" s="230"/>
      <c r="M255" s="230"/>
      <c r="N255" s="230"/>
      <c r="O255" s="230"/>
      <c r="P255" s="230"/>
      <c r="Q255" s="149"/>
      <c r="R255" s="205"/>
      <c r="S255" s="205"/>
    </row>
    <row r="256" spans="1:19" ht="21">
      <c r="A256" s="228"/>
      <c r="B256" s="229"/>
      <c r="C256" s="229"/>
      <c r="D256" s="230"/>
      <c r="E256" s="230"/>
      <c r="F256" s="230"/>
      <c r="G256" s="230"/>
      <c r="H256" s="230"/>
      <c r="I256" s="230"/>
      <c r="J256" s="230"/>
      <c r="K256" s="230"/>
      <c r="L256" s="230"/>
      <c r="M256" s="230"/>
      <c r="N256" s="230"/>
      <c r="O256" s="230"/>
      <c r="P256" s="230"/>
      <c r="Q256" s="149"/>
      <c r="R256" s="205"/>
      <c r="S256" s="205"/>
    </row>
    <row r="257" spans="1:19" ht="21">
      <c r="A257" s="228"/>
      <c r="B257" s="229"/>
      <c r="C257" s="229"/>
      <c r="D257" s="230"/>
      <c r="E257" s="230"/>
      <c r="F257" s="230"/>
      <c r="G257" s="230"/>
      <c r="H257" s="230"/>
      <c r="I257" s="230"/>
      <c r="J257" s="230"/>
      <c r="K257" s="230"/>
      <c r="L257" s="230"/>
      <c r="M257" s="230"/>
      <c r="N257" s="230"/>
      <c r="O257" s="230"/>
      <c r="P257" s="230"/>
      <c r="Q257" s="149"/>
      <c r="R257" s="205"/>
      <c r="S257" s="205"/>
    </row>
    <row r="258" spans="1:19" ht="21">
      <c r="A258" s="228"/>
      <c r="B258" s="229"/>
      <c r="C258" s="229"/>
      <c r="D258" s="230"/>
      <c r="E258" s="230"/>
      <c r="F258" s="230"/>
      <c r="G258" s="230"/>
      <c r="H258" s="230"/>
      <c r="I258" s="230"/>
      <c r="J258" s="230"/>
      <c r="K258" s="230"/>
      <c r="L258" s="230"/>
      <c r="M258" s="230"/>
      <c r="N258" s="230"/>
      <c r="O258" s="230"/>
      <c r="P258" s="230"/>
      <c r="Q258" s="149"/>
      <c r="R258" s="205"/>
      <c r="S258" s="205"/>
    </row>
    <row r="259" spans="1:19" ht="21">
      <c r="A259" s="228"/>
      <c r="B259" s="229"/>
      <c r="C259" s="229"/>
      <c r="D259" s="230"/>
      <c r="E259" s="230"/>
      <c r="F259" s="230"/>
      <c r="G259" s="230"/>
      <c r="H259" s="230"/>
      <c r="I259" s="230"/>
      <c r="J259" s="230"/>
      <c r="K259" s="230"/>
      <c r="L259" s="230"/>
      <c r="M259" s="230"/>
      <c r="N259" s="230"/>
      <c r="O259" s="230"/>
      <c r="P259" s="230"/>
      <c r="Q259" s="149"/>
      <c r="R259" s="205"/>
      <c r="S259" s="205"/>
    </row>
    <row r="260" spans="1:19" ht="21">
      <c r="A260" s="228"/>
      <c r="B260" s="229"/>
      <c r="C260" s="229"/>
      <c r="D260" s="230"/>
      <c r="E260" s="230"/>
      <c r="F260" s="230"/>
      <c r="G260" s="230"/>
      <c r="H260" s="230"/>
      <c r="I260" s="230"/>
      <c r="J260" s="230"/>
      <c r="K260" s="230"/>
      <c r="L260" s="230"/>
      <c r="M260" s="230"/>
      <c r="N260" s="230"/>
      <c r="O260" s="230"/>
      <c r="P260" s="230"/>
      <c r="Q260" s="149"/>
      <c r="R260" s="205"/>
      <c r="S260" s="205"/>
    </row>
    <row r="261" spans="1:19" ht="21">
      <c r="A261" s="228"/>
      <c r="B261" s="229"/>
      <c r="C261" s="229"/>
      <c r="D261" s="230"/>
      <c r="E261" s="230"/>
      <c r="F261" s="230"/>
      <c r="G261" s="230"/>
      <c r="H261" s="230"/>
      <c r="I261" s="230"/>
      <c r="J261" s="230"/>
      <c r="K261" s="230"/>
      <c r="L261" s="230"/>
      <c r="M261" s="230"/>
      <c r="N261" s="230"/>
      <c r="O261" s="230"/>
      <c r="P261" s="230"/>
      <c r="Q261" s="149"/>
      <c r="R261" s="205"/>
      <c r="S261" s="205"/>
    </row>
    <row r="262" spans="1:19" ht="21">
      <c r="A262" s="228"/>
      <c r="B262" s="229"/>
      <c r="C262" s="229"/>
      <c r="D262" s="230"/>
      <c r="E262" s="230"/>
      <c r="F262" s="230"/>
      <c r="G262" s="230"/>
      <c r="H262" s="230"/>
      <c r="I262" s="230"/>
      <c r="J262" s="230"/>
      <c r="K262" s="230"/>
      <c r="L262" s="230"/>
      <c r="M262" s="230"/>
      <c r="N262" s="230"/>
      <c r="O262" s="230"/>
      <c r="P262" s="230"/>
      <c r="Q262" s="149"/>
      <c r="R262" s="205"/>
      <c r="S262" s="205"/>
    </row>
    <row r="263" spans="1:19" ht="21">
      <c r="A263" s="228"/>
      <c r="B263" s="229"/>
      <c r="C263" s="229"/>
      <c r="D263" s="230"/>
      <c r="E263" s="230"/>
      <c r="F263" s="230"/>
      <c r="G263" s="230"/>
      <c r="H263" s="230"/>
      <c r="I263" s="230"/>
      <c r="J263" s="230"/>
      <c r="K263" s="230"/>
      <c r="L263" s="230"/>
      <c r="M263" s="230"/>
      <c r="N263" s="230"/>
      <c r="O263" s="230"/>
      <c r="P263" s="230"/>
      <c r="Q263" s="149"/>
      <c r="R263" s="205"/>
      <c r="S263" s="205"/>
    </row>
    <row r="264" spans="1:19" ht="21">
      <c r="A264" s="228"/>
      <c r="B264" s="229"/>
      <c r="C264" s="229"/>
      <c r="D264" s="230"/>
      <c r="E264" s="230"/>
      <c r="F264" s="230"/>
      <c r="G264" s="230"/>
      <c r="H264" s="230"/>
      <c r="I264" s="230"/>
      <c r="J264" s="230"/>
      <c r="K264" s="230"/>
      <c r="L264" s="230"/>
      <c r="M264" s="230"/>
      <c r="N264" s="230"/>
      <c r="O264" s="230"/>
      <c r="P264" s="230"/>
      <c r="Q264" s="149"/>
      <c r="R264" s="205"/>
      <c r="S264" s="205"/>
    </row>
    <row r="265" spans="1:19" ht="21">
      <c r="A265" s="228"/>
      <c r="B265" s="229"/>
      <c r="C265" s="229"/>
      <c r="D265" s="230"/>
      <c r="E265" s="230"/>
      <c r="F265" s="230"/>
      <c r="G265" s="230"/>
      <c r="H265" s="230"/>
      <c r="I265" s="230"/>
      <c r="J265" s="230"/>
      <c r="K265" s="230"/>
      <c r="L265" s="230"/>
      <c r="M265" s="230"/>
      <c r="N265" s="230"/>
      <c r="O265" s="230"/>
      <c r="P265" s="230"/>
      <c r="Q265" s="149"/>
      <c r="R265" s="205"/>
      <c r="S265" s="205"/>
    </row>
    <row r="266" spans="1:19" ht="21">
      <c r="A266" s="228"/>
      <c r="B266" s="229"/>
      <c r="C266" s="229"/>
      <c r="D266" s="230"/>
      <c r="E266" s="230"/>
      <c r="F266" s="230"/>
      <c r="G266" s="230"/>
      <c r="H266" s="230"/>
      <c r="I266" s="230"/>
      <c r="J266" s="230"/>
      <c r="K266" s="230"/>
      <c r="L266" s="230"/>
      <c r="M266" s="230"/>
      <c r="N266" s="230"/>
      <c r="O266" s="230"/>
      <c r="P266" s="230"/>
      <c r="Q266" s="149"/>
      <c r="R266" s="205"/>
      <c r="S266" s="205"/>
    </row>
    <row r="267" spans="1:19" ht="21">
      <c r="A267" s="228"/>
      <c r="B267" s="229"/>
      <c r="C267" s="229"/>
      <c r="D267" s="230"/>
      <c r="E267" s="230"/>
      <c r="F267" s="230"/>
      <c r="G267" s="230"/>
      <c r="H267" s="230"/>
      <c r="I267" s="230"/>
      <c r="J267" s="230"/>
      <c r="K267" s="230"/>
      <c r="L267" s="230"/>
      <c r="M267" s="230"/>
      <c r="N267" s="230"/>
      <c r="O267" s="230"/>
      <c r="P267" s="230"/>
      <c r="Q267" s="149"/>
      <c r="R267" s="205"/>
      <c r="S267" s="205"/>
    </row>
    <row r="268" spans="1:19" ht="21">
      <c r="A268" s="228"/>
      <c r="B268" s="229"/>
      <c r="C268" s="229"/>
      <c r="D268" s="230"/>
      <c r="E268" s="230"/>
      <c r="F268" s="230"/>
      <c r="G268" s="230"/>
      <c r="H268" s="230"/>
      <c r="I268" s="230"/>
      <c r="J268" s="230"/>
      <c r="K268" s="230"/>
      <c r="L268" s="230"/>
      <c r="M268" s="230"/>
      <c r="N268" s="230"/>
      <c r="O268" s="230"/>
      <c r="P268" s="230"/>
      <c r="Q268" s="149"/>
      <c r="R268" s="205"/>
      <c r="S268" s="205"/>
    </row>
    <row r="269" spans="1:19" ht="21">
      <c r="A269" s="228"/>
      <c r="B269" s="229"/>
      <c r="C269" s="229"/>
      <c r="D269" s="230"/>
      <c r="E269" s="230"/>
      <c r="F269" s="230"/>
      <c r="G269" s="230"/>
      <c r="H269" s="230"/>
      <c r="I269" s="230"/>
      <c r="J269" s="230"/>
      <c r="K269" s="230"/>
      <c r="L269" s="230"/>
      <c r="M269" s="230"/>
      <c r="N269" s="230"/>
      <c r="O269" s="230"/>
      <c r="P269" s="230"/>
      <c r="Q269" s="149"/>
      <c r="R269" s="205"/>
      <c r="S269" s="205"/>
    </row>
    <row r="270" spans="1:19" ht="21">
      <c r="A270" s="228"/>
      <c r="B270" s="229"/>
      <c r="C270" s="229"/>
      <c r="D270" s="230"/>
      <c r="E270" s="230"/>
      <c r="F270" s="230"/>
      <c r="G270" s="230"/>
      <c r="H270" s="230"/>
      <c r="I270" s="230"/>
      <c r="J270" s="230"/>
      <c r="K270" s="230"/>
      <c r="L270" s="230"/>
      <c r="M270" s="230"/>
      <c r="N270" s="230"/>
      <c r="O270" s="230"/>
      <c r="P270" s="230"/>
      <c r="Q270" s="149"/>
      <c r="R270" s="205"/>
      <c r="S270" s="205"/>
    </row>
    <row r="271" spans="1:19" ht="21">
      <c r="A271" s="228"/>
      <c r="B271" s="229"/>
      <c r="C271" s="229"/>
      <c r="D271" s="230"/>
      <c r="E271" s="230"/>
      <c r="F271" s="230"/>
      <c r="G271" s="230"/>
      <c r="H271" s="230"/>
      <c r="I271" s="230"/>
      <c r="J271" s="230"/>
      <c r="K271" s="230"/>
      <c r="L271" s="230"/>
      <c r="M271" s="230"/>
      <c r="N271" s="230"/>
      <c r="O271" s="230"/>
      <c r="P271" s="230"/>
      <c r="Q271" s="149"/>
      <c r="R271" s="205"/>
      <c r="S271" s="205"/>
    </row>
    <row r="272" spans="1:19" ht="21">
      <c r="A272" s="228"/>
      <c r="B272" s="229"/>
      <c r="C272" s="229"/>
      <c r="D272" s="230"/>
      <c r="E272" s="230"/>
      <c r="F272" s="230"/>
      <c r="G272" s="230"/>
      <c r="H272" s="230"/>
      <c r="I272" s="230"/>
      <c r="J272" s="230"/>
      <c r="K272" s="230"/>
      <c r="L272" s="230"/>
      <c r="M272" s="230"/>
      <c r="N272" s="230"/>
      <c r="O272" s="230"/>
      <c r="P272" s="230"/>
      <c r="Q272" s="149"/>
      <c r="R272" s="205"/>
      <c r="S272" s="205"/>
    </row>
    <row r="273" spans="1:19" ht="21">
      <c r="A273" s="228"/>
      <c r="B273" s="229"/>
      <c r="C273" s="229"/>
      <c r="D273" s="230"/>
      <c r="E273" s="230"/>
      <c r="F273" s="230"/>
      <c r="G273" s="230"/>
      <c r="H273" s="230"/>
      <c r="I273" s="230"/>
      <c r="J273" s="230"/>
      <c r="K273" s="230"/>
      <c r="L273" s="230"/>
      <c r="M273" s="230"/>
      <c r="N273" s="230"/>
      <c r="O273" s="230"/>
      <c r="P273" s="230"/>
      <c r="Q273" s="149"/>
      <c r="R273" s="205"/>
      <c r="S273" s="205"/>
    </row>
    <row r="274" spans="1:19" ht="21">
      <c r="A274" s="228"/>
      <c r="B274" s="229"/>
      <c r="C274" s="229"/>
      <c r="D274" s="230"/>
      <c r="E274" s="230"/>
      <c r="F274" s="230"/>
      <c r="G274" s="230"/>
      <c r="H274" s="230"/>
      <c r="I274" s="230"/>
      <c r="J274" s="230"/>
      <c r="K274" s="230"/>
      <c r="L274" s="230"/>
      <c r="M274" s="230"/>
      <c r="N274" s="230"/>
      <c r="O274" s="230"/>
      <c r="P274" s="230"/>
      <c r="Q274" s="149"/>
      <c r="R274" s="205"/>
      <c r="S274" s="205"/>
    </row>
    <row r="275" spans="1:19" ht="21">
      <c r="A275" s="228"/>
      <c r="B275" s="229"/>
      <c r="C275" s="229"/>
      <c r="D275" s="230"/>
      <c r="E275" s="230"/>
      <c r="F275" s="230"/>
      <c r="G275" s="230"/>
      <c r="H275" s="230"/>
      <c r="I275" s="230"/>
      <c r="J275" s="230"/>
      <c r="K275" s="230"/>
      <c r="L275" s="230"/>
      <c r="M275" s="230"/>
      <c r="N275" s="230"/>
      <c r="O275" s="230"/>
      <c r="P275" s="230"/>
      <c r="Q275" s="149"/>
      <c r="R275" s="205"/>
      <c r="S275" s="205"/>
    </row>
    <row r="276" spans="1:19" ht="21">
      <c r="A276" s="228"/>
      <c r="B276" s="229"/>
      <c r="C276" s="229"/>
      <c r="D276" s="230"/>
      <c r="E276" s="230"/>
      <c r="F276" s="230"/>
      <c r="G276" s="230"/>
      <c r="H276" s="230"/>
      <c r="I276" s="230"/>
      <c r="J276" s="230"/>
      <c r="K276" s="230"/>
      <c r="L276" s="230"/>
      <c r="M276" s="230"/>
      <c r="N276" s="230"/>
      <c r="O276" s="230"/>
      <c r="P276" s="230"/>
      <c r="Q276" s="149"/>
      <c r="R276" s="205"/>
      <c r="S276" s="205"/>
    </row>
    <row r="277" spans="1:19" ht="21">
      <c r="A277" s="228"/>
      <c r="B277" s="229"/>
      <c r="C277" s="229"/>
      <c r="D277" s="230"/>
      <c r="E277" s="230"/>
      <c r="F277" s="230"/>
      <c r="G277" s="230"/>
      <c r="H277" s="230"/>
      <c r="I277" s="230"/>
      <c r="J277" s="230"/>
      <c r="K277" s="230"/>
      <c r="L277" s="230"/>
      <c r="M277" s="230"/>
      <c r="N277" s="230"/>
      <c r="O277" s="230"/>
      <c r="P277" s="230"/>
      <c r="Q277" s="149"/>
      <c r="R277" s="205"/>
      <c r="S277" s="205"/>
    </row>
    <row r="278" spans="1:19" ht="21">
      <c r="A278" s="228"/>
      <c r="B278" s="229"/>
      <c r="C278" s="229"/>
      <c r="D278" s="230"/>
      <c r="E278" s="230"/>
      <c r="F278" s="230"/>
      <c r="G278" s="230"/>
      <c r="H278" s="230"/>
      <c r="I278" s="230"/>
      <c r="J278" s="230"/>
      <c r="K278" s="230"/>
      <c r="L278" s="230"/>
      <c r="M278" s="230"/>
      <c r="N278" s="230"/>
      <c r="O278" s="230"/>
      <c r="P278" s="230"/>
      <c r="Q278" s="149"/>
      <c r="R278" s="205"/>
      <c r="S278" s="205"/>
    </row>
    <row r="279" spans="1:19" ht="21">
      <c r="A279" s="228"/>
      <c r="B279" s="229"/>
      <c r="C279" s="229"/>
      <c r="D279" s="230"/>
      <c r="E279" s="230"/>
      <c r="F279" s="230"/>
      <c r="G279" s="230"/>
      <c r="H279" s="230"/>
      <c r="I279" s="230"/>
      <c r="J279" s="230"/>
      <c r="K279" s="230"/>
      <c r="L279" s="230"/>
      <c r="M279" s="230"/>
      <c r="N279" s="230"/>
      <c r="O279" s="230"/>
      <c r="P279" s="230"/>
      <c r="Q279" s="149"/>
      <c r="R279" s="205"/>
      <c r="S279" s="205"/>
    </row>
    <row r="280" spans="1:19" ht="21">
      <c r="A280" s="228"/>
      <c r="B280" s="229"/>
      <c r="C280" s="229"/>
      <c r="D280" s="230"/>
      <c r="E280" s="230"/>
      <c r="F280" s="230"/>
      <c r="G280" s="230"/>
      <c r="H280" s="230"/>
      <c r="I280" s="230"/>
      <c r="J280" s="230"/>
      <c r="K280" s="230"/>
      <c r="L280" s="230"/>
      <c r="M280" s="230"/>
      <c r="N280" s="230"/>
      <c r="O280" s="230"/>
      <c r="P280" s="230"/>
      <c r="Q280" s="149"/>
      <c r="R280" s="205"/>
      <c r="S280" s="205"/>
    </row>
    <row r="281" spans="1:19" ht="21">
      <c r="A281" s="228"/>
      <c r="B281" s="229"/>
      <c r="C281" s="229"/>
      <c r="D281" s="230"/>
      <c r="E281" s="230"/>
      <c r="F281" s="230"/>
      <c r="G281" s="230"/>
      <c r="H281" s="230"/>
      <c r="I281" s="230"/>
      <c r="J281" s="230"/>
      <c r="K281" s="230"/>
      <c r="L281" s="230"/>
      <c r="M281" s="230"/>
      <c r="N281" s="230"/>
      <c r="O281" s="230"/>
      <c r="P281" s="230"/>
      <c r="Q281" s="149"/>
      <c r="R281" s="205"/>
      <c r="S281" s="205"/>
    </row>
    <row r="282" spans="1:19" ht="21">
      <c r="A282" s="228"/>
      <c r="B282" s="229"/>
      <c r="C282" s="229"/>
      <c r="D282" s="230"/>
      <c r="E282" s="230"/>
      <c r="F282" s="230"/>
      <c r="G282" s="230"/>
      <c r="H282" s="230"/>
      <c r="I282" s="230"/>
      <c r="J282" s="230"/>
      <c r="K282" s="230"/>
      <c r="L282" s="230"/>
      <c r="M282" s="230"/>
      <c r="N282" s="230"/>
      <c r="O282" s="230"/>
      <c r="P282" s="230"/>
      <c r="Q282" s="149"/>
      <c r="R282" s="205"/>
      <c r="S282" s="205"/>
    </row>
    <row r="283" spans="1:19" ht="21">
      <c r="A283" s="228"/>
      <c r="B283" s="229"/>
      <c r="C283" s="229"/>
      <c r="D283" s="230"/>
      <c r="E283" s="230"/>
      <c r="F283" s="230"/>
      <c r="G283" s="230"/>
      <c r="H283" s="230"/>
      <c r="I283" s="230"/>
      <c r="J283" s="230"/>
      <c r="K283" s="230"/>
      <c r="L283" s="230"/>
      <c r="M283" s="230"/>
      <c r="N283" s="230"/>
      <c r="O283" s="230"/>
      <c r="P283" s="230"/>
      <c r="Q283" s="149"/>
      <c r="R283" s="205"/>
      <c r="S283" s="205"/>
    </row>
    <row r="284" spans="1:19" ht="21">
      <c r="A284" s="228"/>
      <c r="B284" s="229"/>
      <c r="C284" s="229"/>
      <c r="D284" s="230"/>
      <c r="E284" s="230"/>
      <c r="F284" s="230"/>
      <c r="G284" s="230"/>
      <c r="H284" s="230"/>
      <c r="I284" s="230"/>
      <c r="J284" s="230"/>
      <c r="K284" s="230"/>
      <c r="L284" s="230"/>
      <c r="M284" s="230"/>
      <c r="N284" s="230"/>
      <c r="O284" s="230"/>
      <c r="P284" s="230"/>
      <c r="Q284" s="149"/>
      <c r="R284" s="205"/>
      <c r="S284" s="205"/>
    </row>
    <row r="285" spans="1:19" ht="21">
      <c r="A285" s="228"/>
      <c r="B285" s="229"/>
      <c r="C285" s="229"/>
      <c r="D285" s="230"/>
      <c r="E285" s="230"/>
      <c r="F285" s="230"/>
      <c r="G285" s="230"/>
      <c r="H285" s="230"/>
      <c r="I285" s="230"/>
      <c r="J285" s="230"/>
      <c r="K285" s="230"/>
      <c r="L285" s="230"/>
      <c r="M285" s="230"/>
      <c r="N285" s="230"/>
      <c r="O285" s="230"/>
      <c r="P285" s="230"/>
      <c r="Q285" s="149"/>
      <c r="R285" s="205"/>
      <c r="S285" s="205"/>
    </row>
    <row r="286" spans="1:19" ht="21">
      <c r="A286" s="228"/>
      <c r="B286" s="229"/>
      <c r="C286" s="229"/>
      <c r="D286" s="230"/>
      <c r="E286" s="230"/>
      <c r="F286" s="230"/>
      <c r="G286" s="230"/>
      <c r="H286" s="230"/>
      <c r="I286" s="230"/>
      <c r="J286" s="230"/>
      <c r="K286" s="230"/>
      <c r="L286" s="230"/>
      <c r="M286" s="230"/>
      <c r="N286" s="230"/>
      <c r="O286" s="230"/>
      <c r="P286" s="230"/>
      <c r="Q286" s="149"/>
      <c r="R286" s="205"/>
      <c r="S286" s="205"/>
    </row>
    <row r="287" spans="1:19" ht="21">
      <c r="A287" s="228"/>
      <c r="B287" s="229"/>
      <c r="C287" s="229"/>
      <c r="D287" s="230"/>
      <c r="E287" s="230"/>
      <c r="F287" s="230"/>
      <c r="G287" s="230"/>
      <c r="H287" s="230"/>
      <c r="I287" s="230"/>
      <c r="J287" s="230"/>
      <c r="K287" s="230"/>
      <c r="L287" s="230"/>
      <c r="M287" s="230"/>
      <c r="N287" s="230"/>
      <c r="O287" s="230"/>
      <c r="P287" s="230"/>
      <c r="Q287" s="149"/>
      <c r="R287" s="205"/>
      <c r="S287" s="205"/>
    </row>
    <row r="288" spans="1:19" ht="21">
      <c r="A288" s="228"/>
      <c r="B288" s="229"/>
      <c r="C288" s="229"/>
      <c r="D288" s="230"/>
      <c r="E288" s="230"/>
      <c r="F288" s="230"/>
      <c r="G288" s="230"/>
      <c r="H288" s="230"/>
      <c r="I288" s="230"/>
      <c r="J288" s="230"/>
      <c r="K288" s="230"/>
      <c r="L288" s="230"/>
      <c r="M288" s="230"/>
      <c r="N288" s="230"/>
      <c r="O288" s="230"/>
      <c r="P288" s="230"/>
      <c r="Q288" s="149"/>
      <c r="R288" s="205"/>
      <c r="S288" s="205"/>
    </row>
    <row r="289" spans="1:19" ht="21">
      <c r="A289" s="228"/>
      <c r="B289" s="229"/>
      <c r="C289" s="229"/>
      <c r="D289" s="230"/>
      <c r="E289" s="230"/>
      <c r="F289" s="230"/>
      <c r="G289" s="230"/>
      <c r="H289" s="230"/>
      <c r="I289" s="230"/>
      <c r="J289" s="230"/>
      <c r="K289" s="230"/>
      <c r="L289" s="230"/>
      <c r="M289" s="230"/>
      <c r="N289" s="230"/>
      <c r="O289" s="230"/>
      <c r="P289" s="230"/>
      <c r="Q289" s="149"/>
      <c r="R289" s="205"/>
      <c r="S289" s="205"/>
    </row>
    <row r="290" spans="1:19" ht="21">
      <c r="A290" s="228"/>
      <c r="B290" s="229"/>
      <c r="C290" s="229"/>
      <c r="D290" s="230"/>
      <c r="E290" s="230"/>
      <c r="F290" s="230"/>
      <c r="G290" s="230"/>
      <c r="H290" s="230"/>
      <c r="I290" s="230"/>
      <c r="J290" s="230"/>
      <c r="K290" s="230"/>
      <c r="L290" s="230"/>
      <c r="M290" s="230"/>
      <c r="N290" s="230"/>
      <c r="O290" s="230"/>
      <c r="P290" s="230"/>
      <c r="Q290" s="149"/>
      <c r="R290" s="205"/>
      <c r="S290" s="205"/>
    </row>
    <row r="291" spans="1:19" ht="21">
      <c r="A291" s="228"/>
      <c r="B291" s="229"/>
      <c r="C291" s="229"/>
      <c r="D291" s="230"/>
      <c r="E291" s="230"/>
      <c r="F291" s="230"/>
      <c r="G291" s="230"/>
      <c r="H291" s="230"/>
      <c r="I291" s="230"/>
      <c r="J291" s="230"/>
      <c r="K291" s="230"/>
      <c r="L291" s="230"/>
      <c r="M291" s="230"/>
      <c r="N291" s="230"/>
      <c r="O291" s="230"/>
      <c r="P291" s="230"/>
      <c r="Q291" s="149"/>
      <c r="R291" s="205"/>
      <c r="S291" s="205"/>
    </row>
    <row r="292" spans="1:19" ht="21">
      <c r="A292" s="228"/>
      <c r="B292" s="229"/>
      <c r="C292" s="229"/>
      <c r="D292" s="230"/>
      <c r="E292" s="230"/>
      <c r="F292" s="230"/>
      <c r="G292" s="230"/>
      <c r="H292" s="230"/>
      <c r="I292" s="230"/>
      <c r="J292" s="230"/>
      <c r="K292" s="230"/>
      <c r="L292" s="230"/>
      <c r="M292" s="230"/>
      <c r="N292" s="230"/>
      <c r="O292" s="230"/>
      <c r="P292" s="230"/>
      <c r="Q292" s="149"/>
      <c r="R292" s="205"/>
      <c r="S292" s="205"/>
    </row>
    <row r="293" spans="1:19" ht="21">
      <c r="A293" s="228"/>
      <c r="B293" s="229"/>
      <c r="C293" s="229"/>
      <c r="D293" s="230"/>
      <c r="E293" s="230"/>
      <c r="F293" s="230"/>
      <c r="G293" s="230"/>
      <c r="H293" s="230"/>
      <c r="I293" s="230"/>
      <c r="J293" s="230"/>
      <c r="K293" s="230"/>
      <c r="L293" s="230"/>
      <c r="M293" s="230"/>
      <c r="N293" s="230"/>
      <c r="O293" s="230"/>
      <c r="P293" s="230"/>
      <c r="Q293" s="149"/>
      <c r="R293" s="205"/>
      <c r="S293" s="205"/>
    </row>
    <row r="294" spans="1:19" ht="21">
      <c r="A294" s="228"/>
      <c r="B294" s="229"/>
      <c r="C294" s="229"/>
      <c r="D294" s="230"/>
      <c r="E294" s="230"/>
      <c r="F294" s="230"/>
      <c r="G294" s="230"/>
      <c r="H294" s="230"/>
      <c r="I294" s="230"/>
      <c r="J294" s="230"/>
      <c r="K294" s="230"/>
      <c r="L294" s="230"/>
      <c r="M294" s="230"/>
      <c r="N294" s="230"/>
      <c r="O294" s="230"/>
      <c r="P294" s="230"/>
      <c r="Q294" s="149"/>
      <c r="R294" s="205"/>
      <c r="S294" s="205"/>
    </row>
    <row r="295" spans="1:19" ht="21">
      <c r="A295" s="228"/>
      <c r="B295" s="229"/>
      <c r="C295" s="229"/>
      <c r="D295" s="230"/>
      <c r="E295" s="230"/>
      <c r="F295" s="230"/>
      <c r="G295" s="230"/>
      <c r="H295" s="230"/>
      <c r="I295" s="230"/>
      <c r="J295" s="230"/>
      <c r="K295" s="230"/>
      <c r="L295" s="230"/>
      <c r="M295" s="230"/>
      <c r="N295" s="230"/>
      <c r="O295" s="230"/>
      <c r="P295" s="230"/>
      <c r="Q295" s="149"/>
      <c r="R295" s="205"/>
      <c r="S295" s="205"/>
    </row>
    <row r="296" spans="1:19" ht="21">
      <c r="A296" s="228"/>
      <c r="B296" s="229"/>
      <c r="C296" s="229"/>
      <c r="D296" s="230"/>
      <c r="E296" s="230"/>
      <c r="F296" s="230"/>
      <c r="G296" s="230"/>
      <c r="H296" s="230"/>
      <c r="I296" s="230"/>
      <c r="J296" s="230"/>
      <c r="K296" s="230"/>
      <c r="L296" s="230"/>
      <c r="M296" s="230"/>
      <c r="N296" s="230"/>
      <c r="O296" s="230"/>
      <c r="P296" s="230"/>
      <c r="Q296" s="149"/>
      <c r="R296" s="205"/>
      <c r="S296" s="205"/>
    </row>
    <row r="297" spans="1:19" ht="21">
      <c r="A297" s="228"/>
      <c r="B297" s="229"/>
      <c r="C297" s="229"/>
      <c r="D297" s="230"/>
      <c r="E297" s="230"/>
      <c r="F297" s="230"/>
      <c r="G297" s="230"/>
      <c r="H297" s="230"/>
      <c r="I297" s="230"/>
      <c r="J297" s="230"/>
      <c r="K297" s="230"/>
      <c r="L297" s="230"/>
      <c r="M297" s="230"/>
      <c r="N297" s="230"/>
      <c r="O297" s="230"/>
      <c r="P297" s="230"/>
      <c r="Q297" s="149"/>
      <c r="R297" s="205"/>
      <c r="S297" s="205"/>
    </row>
    <row r="298" spans="1:19" ht="21">
      <c r="A298" s="228"/>
      <c r="B298" s="229"/>
      <c r="C298" s="229"/>
      <c r="D298" s="230"/>
      <c r="E298" s="230"/>
      <c r="F298" s="230"/>
      <c r="G298" s="230"/>
      <c r="H298" s="230"/>
      <c r="I298" s="230"/>
      <c r="J298" s="230"/>
      <c r="K298" s="230"/>
      <c r="L298" s="230"/>
      <c r="M298" s="230"/>
      <c r="N298" s="230"/>
      <c r="O298" s="230"/>
      <c r="P298" s="230"/>
      <c r="Q298" s="149"/>
      <c r="R298" s="205"/>
      <c r="S298" s="205"/>
    </row>
    <row r="299" spans="1:19" ht="21">
      <c r="A299" s="228"/>
      <c r="B299" s="229"/>
      <c r="C299" s="229"/>
      <c r="D299" s="230"/>
      <c r="E299" s="230"/>
      <c r="F299" s="230"/>
      <c r="G299" s="230"/>
      <c r="H299" s="230"/>
      <c r="I299" s="230"/>
      <c r="J299" s="230"/>
      <c r="K299" s="230"/>
      <c r="L299" s="230"/>
      <c r="M299" s="230"/>
      <c r="N299" s="230"/>
      <c r="O299" s="230"/>
      <c r="P299" s="230"/>
      <c r="Q299" s="149"/>
      <c r="R299" s="205"/>
      <c r="S299" s="205"/>
    </row>
    <row r="300" spans="1:19" ht="21">
      <c r="A300" s="228"/>
      <c r="B300" s="229"/>
      <c r="C300" s="229"/>
      <c r="D300" s="230"/>
      <c r="E300" s="230"/>
      <c r="F300" s="230"/>
      <c r="G300" s="230"/>
      <c r="H300" s="230"/>
      <c r="I300" s="230"/>
      <c r="J300" s="230"/>
      <c r="K300" s="230"/>
      <c r="L300" s="230"/>
      <c r="M300" s="230"/>
      <c r="N300" s="230"/>
      <c r="O300" s="230"/>
      <c r="P300" s="230"/>
      <c r="Q300" s="149"/>
      <c r="R300" s="205"/>
      <c r="S300" s="205"/>
    </row>
    <row r="301" spans="1:19" ht="21">
      <c r="A301" s="228"/>
      <c r="B301" s="229"/>
      <c r="C301" s="229"/>
      <c r="D301" s="230"/>
      <c r="E301" s="230"/>
      <c r="F301" s="230"/>
      <c r="G301" s="230"/>
      <c r="H301" s="230"/>
      <c r="I301" s="230"/>
      <c r="J301" s="230"/>
      <c r="K301" s="230"/>
      <c r="L301" s="230"/>
      <c r="M301" s="230"/>
      <c r="N301" s="230"/>
      <c r="O301" s="230"/>
      <c r="P301" s="230"/>
      <c r="Q301" s="149"/>
      <c r="R301" s="205"/>
      <c r="S301" s="205"/>
    </row>
    <row r="302" spans="1:19" ht="21">
      <c r="A302" s="228"/>
      <c r="B302" s="229"/>
      <c r="C302" s="229"/>
      <c r="D302" s="230"/>
      <c r="E302" s="230"/>
      <c r="F302" s="230"/>
      <c r="G302" s="230"/>
      <c r="H302" s="230"/>
      <c r="I302" s="230"/>
      <c r="J302" s="230"/>
      <c r="K302" s="230"/>
      <c r="L302" s="230"/>
      <c r="M302" s="230"/>
      <c r="N302" s="230"/>
      <c r="O302" s="230"/>
      <c r="P302" s="230"/>
      <c r="Q302" s="149"/>
      <c r="R302" s="205"/>
      <c r="S302" s="205"/>
    </row>
    <row r="303" spans="1:19" ht="21">
      <c r="A303" s="228"/>
      <c r="B303" s="229"/>
      <c r="C303" s="229"/>
      <c r="D303" s="230"/>
      <c r="E303" s="230"/>
      <c r="F303" s="230"/>
      <c r="G303" s="230"/>
      <c r="H303" s="230"/>
      <c r="I303" s="230"/>
      <c r="J303" s="230"/>
      <c r="K303" s="230"/>
      <c r="L303" s="230"/>
      <c r="M303" s="230"/>
      <c r="N303" s="230"/>
      <c r="O303" s="230"/>
      <c r="P303" s="230"/>
      <c r="Q303" s="149"/>
      <c r="R303" s="205"/>
      <c r="S303" s="205"/>
    </row>
    <row r="304" spans="1:19" ht="21">
      <c r="A304" s="228"/>
      <c r="B304" s="229"/>
      <c r="C304" s="229"/>
      <c r="D304" s="230"/>
      <c r="E304" s="230"/>
      <c r="F304" s="230"/>
      <c r="G304" s="230"/>
      <c r="H304" s="230"/>
      <c r="I304" s="230"/>
      <c r="J304" s="230"/>
      <c r="K304" s="230"/>
      <c r="L304" s="230"/>
      <c r="M304" s="230"/>
      <c r="N304" s="230"/>
      <c r="O304" s="230"/>
      <c r="P304" s="230"/>
      <c r="Q304" s="149"/>
      <c r="R304" s="205"/>
      <c r="S304" s="205"/>
    </row>
    <row r="305" spans="1:19" ht="21">
      <c r="A305" s="228"/>
      <c r="B305" s="229"/>
      <c r="C305" s="229"/>
      <c r="D305" s="230"/>
      <c r="E305" s="230"/>
      <c r="F305" s="230"/>
      <c r="G305" s="230"/>
      <c r="H305" s="230"/>
      <c r="I305" s="230"/>
      <c r="J305" s="230"/>
      <c r="K305" s="230"/>
      <c r="L305" s="230"/>
      <c r="M305" s="230"/>
      <c r="N305" s="230"/>
      <c r="O305" s="230"/>
      <c r="P305" s="230"/>
      <c r="Q305" s="149"/>
      <c r="R305" s="205"/>
      <c r="S305" s="205"/>
    </row>
    <row r="306" spans="1:19" ht="21">
      <c r="A306" s="228"/>
      <c r="B306" s="229"/>
      <c r="C306" s="229"/>
      <c r="D306" s="230"/>
      <c r="E306" s="230"/>
      <c r="F306" s="230"/>
      <c r="G306" s="230"/>
      <c r="H306" s="230"/>
      <c r="I306" s="230"/>
      <c r="J306" s="230"/>
      <c r="K306" s="230"/>
      <c r="L306" s="230"/>
      <c r="M306" s="230"/>
      <c r="N306" s="230"/>
      <c r="O306" s="230"/>
      <c r="P306" s="230"/>
      <c r="Q306" s="149"/>
      <c r="R306" s="205"/>
      <c r="S306" s="205"/>
    </row>
    <row r="307" spans="1:19" ht="21">
      <c r="A307" s="228"/>
      <c r="B307" s="229"/>
      <c r="C307" s="229"/>
      <c r="D307" s="230"/>
      <c r="E307" s="230"/>
      <c r="F307" s="230"/>
      <c r="G307" s="230"/>
      <c r="H307" s="230"/>
      <c r="I307" s="230"/>
      <c r="J307" s="230"/>
      <c r="K307" s="230"/>
      <c r="L307" s="230"/>
      <c r="M307" s="230"/>
      <c r="N307" s="230"/>
      <c r="O307" s="230"/>
      <c r="P307" s="230"/>
      <c r="Q307" s="149"/>
      <c r="R307" s="205"/>
      <c r="S307" s="205"/>
    </row>
    <row r="308" spans="1:19" ht="21">
      <c r="A308" s="228"/>
      <c r="B308" s="229"/>
      <c r="C308" s="229"/>
      <c r="D308" s="230"/>
      <c r="E308" s="230"/>
      <c r="F308" s="230"/>
      <c r="G308" s="230"/>
      <c r="H308" s="230"/>
      <c r="I308" s="230"/>
      <c r="J308" s="230"/>
      <c r="K308" s="230"/>
      <c r="L308" s="230"/>
      <c r="M308" s="230"/>
      <c r="N308" s="230"/>
      <c r="O308" s="230"/>
      <c r="P308" s="230"/>
      <c r="Q308" s="149"/>
      <c r="R308" s="205"/>
      <c r="S308" s="205"/>
    </row>
    <row r="309" spans="1:19" ht="21">
      <c r="A309" s="228"/>
      <c r="B309" s="229"/>
      <c r="C309" s="229"/>
      <c r="D309" s="230"/>
      <c r="E309" s="230"/>
      <c r="F309" s="230"/>
      <c r="G309" s="230"/>
      <c r="H309" s="230"/>
      <c r="I309" s="230"/>
      <c r="J309" s="230"/>
      <c r="K309" s="230"/>
      <c r="L309" s="230"/>
      <c r="M309" s="230"/>
      <c r="N309" s="230"/>
      <c r="O309" s="230"/>
      <c r="P309" s="230"/>
      <c r="Q309" s="149"/>
      <c r="R309" s="205"/>
      <c r="S309" s="205"/>
    </row>
    <row r="310" spans="1:19" ht="21">
      <c r="A310" s="228"/>
      <c r="B310" s="229"/>
      <c r="C310" s="229"/>
      <c r="D310" s="230"/>
      <c r="E310" s="230"/>
      <c r="F310" s="230"/>
      <c r="G310" s="230"/>
      <c r="H310" s="230"/>
      <c r="I310" s="230"/>
      <c r="J310" s="230"/>
      <c r="K310" s="230"/>
      <c r="L310" s="230"/>
      <c r="M310" s="230"/>
      <c r="N310" s="230"/>
      <c r="O310" s="230"/>
      <c r="P310" s="230"/>
      <c r="Q310" s="149"/>
      <c r="R310" s="205"/>
      <c r="S310" s="205"/>
    </row>
    <row r="311" spans="1:19" ht="21">
      <c r="A311" s="228"/>
      <c r="B311" s="229"/>
      <c r="C311" s="229"/>
      <c r="D311" s="230"/>
      <c r="E311" s="230"/>
      <c r="F311" s="230"/>
      <c r="G311" s="230"/>
      <c r="H311" s="230"/>
      <c r="I311" s="230"/>
      <c r="J311" s="230"/>
      <c r="K311" s="230"/>
      <c r="L311" s="230"/>
      <c r="M311" s="230"/>
      <c r="N311" s="230"/>
      <c r="O311" s="230"/>
      <c r="P311" s="230"/>
      <c r="Q311" s="149"/>
      <c r="R311" s="205"/>
      <c r="S311" s="205"/>
    </row>
    <row r="312" spans="1:19" ht="21">
      <c r="A312" s="228"/>
      <c r="B312" s="229"/>
      <c r="C312" s="229"/>
      <c r="D312" s="230"/>
      <c r="E312" s="230"/>
      <c r="F312" s="230"/>
      <c r="G312" s="230"/>
      <c r="H312" s="230"/>
      <c r="I312" s="230"/>
      <c r="J312" s="230"/>
      <c r="K312" s="230"/>
      <c r="L312" s="230"/>
      <c r="M312" s="230"/>
      <c r="N312" s="230"/>
      <c r="O312" s="230"/>
      <c r="P312" s="230"/>
      <c r="Q312" s="149"/>
      <c r="R312" s="205"/>
      <c r="S312" s="205"/>
    </row>
    <row r="313" spans="1:19" ht="21">
      <c r="A313" s="228"/>
      <c r="B313" s="229"/>
      <c r="C313" s="229"/>
      <c r="D313" s="230"/>
      <c r="E313" s="230"/>
      <c r="F313" s="230"/>
      <c r="G313" s="230"/>
      <c r="H313" s="230"/>
      <c r="I313" s="230"/>
      <c r="J313" s="230"/>
      <c r="K313" s="230"/>
      <c r="L313" s="230"/>
      <c r="M313" s="230"/>
      <c r="N313" s="230"/>
      <c r="O313" s="230"/>
      <c r="P313" s="230"/>
      <c r="Q313" s="149"/>
      <c r="R313" s="205"/>
      <c r="S313" s="205"/>
    </row>
    <row r="314" spans="1:19" ht="21">
      <c r="A314" s="228"/>
      <c r="B314" s="229"/>
      <c r="C314" s="229"/>
      <c r="D314" s="230"/>
      <c r="E314" s="230"/>
      <c r="F314" s="230"/>
      <c r="G314" s="230"/>
      <c r="H314" s="230"/>
      <c r="I314" s="230"/>
      <c r="J314" s="230"/>
      <c r="K314" s="230"/>
      <c r="L314" s="230"/>
      <c r="M314" s="230"/>
      <c r="N314" s="230"/>
      <c r="O314" s="230"/>
      <c r="P314" s="230"/>
      <c r="Q314" s="149"/>
      <c r="R314" s="205"/>
      <c r="S314" s="205"/>
    </row>
    <row r="315" spans="1:19" ht="21">
      <c r="A315" s="228"/>
      <c r="B315" s="229"/>
      <c r="C315" s="229"/>
      <c r="D315" s="230"/>
      <c r="E315" s="230"/>
      <c r="F315" s="230"/>
      <c r="G315" s="230"/>
      <c r="H315" s="230"/>
      <c r="I315" s="230"/>
      <c r="J315" s="230"/>
      <c r="K315" s="230"/>
      <c r="L315" s="230"/>
      <c r="M315" s="230"/>
      <c r="N315" s="230"/>
      <c r="O315" s="230"/>
      <c r="P315" s="230"/>
      <c r="Q315" s="149"/>
      <c r="R315" s="205"/>
      <c r="S315" s="205"/>
    </row>
    <row r="316" spans="1:19" ht="21">
      <c r="A316" s="228"/>
      <c r="B316" s="229"/>
      <c r="C316" s="229"/>
      <c r="D316" s="230"/>
      <c r="E316" s="230"/>
      <c r="F316" s="230"/>
      <c r="G316" s="230"/>
      <c r="H316" s="230"/>
      <c r="I316" s="230"/>
      <c r="J316" s="230"/>
      <c r="K316" s="230"/>
      <c r="L316" s="230"/>
      <c r="M316" s="230"/>
      <c r="N316" s="230"/>
      <c r="O316" s="230"/>
      <c r="P316" s="230"/>
      <c r="Q316" s="149"/>
      <c r="R316" s="205"/>
      <c r="S316" s="205"/>
    </row>
    <row r="317" spans="1:19" ht="21">
      <c r="A317" s="228"/>
      <c r="B317" s="229"/>
      <c r="C317" s="229"/>
      <c r="D317" s="230"/>
      <c r="E317" s="230"/>
      <c r="F317" s="230"/>
      <c r="G317" s="230"/>
      <c r="H317" s="230"/>
      <c r="I317" s="230"/>
      <c r="J317" s="230"/>
      <c r="K317" s="230"/>
      <c r="L317" s="230"/>
      <c r="M317" s="230"/>
      <c r="N317" s="230"/>
      <c r="O317" s="230"/>
      <c r="P317" s="230"/>
      <c r="Q317" s="149"/>
      <c r="R317" s="205"/>
      <c r="S317" s="205"/>
    </row>
    <row r="318" spans="1:19" ht="21">
      <c r="A318" s="228"/>
      <c r="B318" s="229"/>
      <c r="C318" s="229"/>
      <c r="D318" s="230"/>
      <c r="E318" s="230"/>
      <c r="F318" s="230"/>
      <c r="G318" s="230"/>
      <c r="H318" s="230"/>
      <c r="I318" s="230"/>
      <c r="J318" s="230"/>
      <c r="K318" s="230"/>
      <c r="L318" s="230"/>
      <c r="M318" s="230"/>
      <c r="N318" s="230"/>
      <c r="O318" s="230"/>
      <c r="P318" s="230"/>
      <c r="Q318" s="149"/>
      <c r="R318" s="205"/>
      <c r="S318" s="205"/>
    </row>
    <row r="319" spans="1:19" ht="21">
      <c r="A319" s="228"/>
      <c r="B319" s="229"/>
      <c r="C319" s="229"/>
      <c r="D319" s="230"/>
      <c r="E319" s="230"/>
      <c r="F319" s="230"/>
      <c r="G319" s="230"/>
      <c r="H319" s="230"/>
      <c r="I319" s="230"/>
      <c r="J319" s="230"/>
      <c r="K319" s="230"/>
      <c r="L319" s="230"/>
      <c r="M319" s="230"/>
      <c r="N319" s="230"/>
      <c r="O319" s="230"/>
      <c r="P319" s="230"/>
      <c r="Q319" s="149"/>
      <c r="R319" s="205"/>
      <c r="S319" s="205"/>
    </row>
    <row r="320" spans="1:19" ht="21">
      <c r="A320" s="228"/>
      <c r="B320" s="229"/>
      <c r="C320" s="229"/>
      <c r="D320" s="230"/>
      <c r="E320" s="230"/>
      <c r="F320" s="230"/>
      <c r="G320" s="230"/>
      <c r="H320" s="230"/>
      <c r="I320" s="230"/>
      <c r="J320" s="230"/>
      <c r="K320" s="230"/>
      <c r="L320" s="230"/>
      <c r="M320" s="230"/>
      <c r="N320" s="230"/>
      <c r="O320" s="230"/>
      <c r="P320" s="230"/>
      <c r="Q320" s="149"/>
      <c r="R320" s="205"/>
      <c r="S320" s="205"/>
    </row>
    <row r="321" spans="1:19" ht="21">
      <c r="A321" s="228"/>
      <c r="B321" s="229"/>
      <c r="C321" s="229"/>
      <c r="D321" s="230"/>
      <c r="E321" s="230"/>
      <c r="F321" s="230"/>
      <c r="G321" s="230"/>
      <c r="H321" s="230"/>
      <c r="I321" s="230"/>
      <c r="J321" s="230"/>
      <c r="K321" s="230"/>
      <c r="L321" s="230"/>
      <c r="M321" s="230"/>
      <c r="N321" s="230"/>
      <c r="O321" s="230"/>
      <c r="P321" s="230"/>
      <c r="Q321" s="149"/>
      <c r="R321" s="205"/>
      <c r="S321" s="205"/>
    </row>
    <row r="322" spans="1:19" ht="21">
      <c r="A322" s="228"/>
      <c r="B322" s="229"/>
      <c r="C322" s="229"/>
      <c r="D322" s="230"/>
      <c r="E322" s="230"/>
      <c r="F322" s="230"/>
      <c r="G322" s="230"/>
      <c r="H322" s="230"/>
      <c r="I322" s="230"/>
      <c r="J322" s="230"/>
      <c r="K322" s="230"/>
      <c r="L322" s="230"/>
      <c r="M322" s="230"/>
      <c r="N322" s="230"/>
      <c r="O322" s="230"/>
      <c r="P322" s="230"/>
      <c r="Q322" s="149"/>
      <c r="R322" s="205"/>
      <c r="S322" s="205"/>
    </row>
    <row r="323" spans="1:19" ht="21">
      <c r="A323" s="228"/>
      <c r="B323" s="229"/>
      <c r="C323" s="229"/>
      <c r="D323" s="230"/>
      <c r="E323" s="230"/>
      <c r="F323" s="230"/>
      <c r="G323" s="230"/>
      <c r="H323" s="230"/>
      <c r="I323" s="230"/>
      <c r="J323" s="230"/>
      <c r="K323" s="230"/>
      <c r="L323" s="230"/>
      <c r="M323" s="230"/>
      <c r="N323" s="230"/>
      <c r="O323" s="230"/>
      <c r="P323" s="230"/>
      <c r="Q323" s="149"/>
      <c r="R323" s="205"/>
      <c r="S323" s="205"/>
    </row>
    <row r="324" spans="1:19" ht="21">
      <c r="A324" s="228"/>
      <c r="B324" s="229"/>
      <c r="C324" s="229"/>
      <c r="D324" s="230"/>
      <c r="E324" s="230"/>
      <c r="F324" s="230"/>
      <c r="G324" s="230"/>
      <c r="H324" s="230"/>
      <c r="I324" s="230"/>
      <c r="J324" s="230"/>
      <c r="K324" s="230"/>
      <c r="L324" s="230"/>
      <c r="M324" s="230"/>
      <c r="N324" s="230"/>
      <c r="O324" s="230"/>
      <c r="P324" s="230"/>
      <c r="Q324" s="149"/>
      <c r="R324" s="205"/>
      <c r="S324" s="205"/>
    </row>
    <row r="325" spans="1:19" ht="21">
      <c r="A325" s="228"/>
      <c r="B325" s="229"/>
      <c r="C325" s="229"/>
      <c r="D325" s="230"/>
      <c r="E325" s="230"/>
      <c r="F325" s="230"/>
      <c r="G325" s="230"/>
      <c r="H325" s="230"/>
      <c r="I325" s="230"/>
      <c r="J325" s="230"/>
      <c r="K325" s="230"/>
      <c r="L325" s="230"/>
      <c r="M325" s="230"/>
      <c r="N325" s="230"/>
      <c r="O325" s="230"/>
      <c r="P325" s="230"/>
      <c r="Q325" s="149"/>
      <c r="R325" s="205"/>
      <c r="S325" s="205"/>
    </row>
    <row r="326" spans="1:19" ht="21">
      <c r="A326" s="228"/>
      <c r="B326" s="229"/>
      <c r="C326" s="229"/>
      <c r="D326" s="230"/>
      <c r="E326" s="230"/>
      <c r="F326" s="230"/>
      <c r="G326" s="230"/>
      <c r="H326" s="230"/>
      <c r="I326" s="230"/>
      <c r="J326" s="230"/>
      <c r="K326" s="230"/>
      <c r="L326" s="230"/>
      <c r="M326" s="230"/>
      <c r="N326" s="230"/>
      <c r="O326" s="230"/>
      <c r="P326" s="230"/>
      <c r="Q326" s="149"/>
      <c r="R326" s="205"/>
      <c r="S326" s="205"/>
    </row>
    <row r="327" spans="1:19" ht="21">
      <c r="A327" s="228"/>
      <c r="B327" s="229"/>
      <c r="C327" s="229"/>
      <c r="D327" s="230"/>
      <c r="E327" s="230"/>
      <c r="F327" s="230"/>
      <c r="G327" s="230"/>
      <c r="H327" s="230"/>
      <c r="I327" s="230"/>
      <c r="J327" s="230"/>
      <c r="K327" s="230"/>
      <c r="L327" s="230"/>
      <c r="M327" s="230"/>
      <c r="N327" s="230"/>
      <c r="O327" s="230"/>
      <c r="P327" s="230"/>
      <c r="Q327" s="149"/>
      <c r="R327" s="205"/>
      <c r="S327" s="205"/>
    </row>
    <row r="328" spans="1:19" ht="21">
      <c r="A328" s="228"/>
      <c r="B328" s="229"/>
      <c r="C328" s="229"/>
      <c r="D328" s="230"/>
      <c r="E328" s="230"/>
      <c r="F328" s="230"/>
      <c r="G328" s="230"/>
      <c r="H328" s="230"/>
      <c r="I328" s="230"/>
      <c r="J328" s="230"/>
      <c r="K328" s="230"/>
      <c r="L328" s="230"/>
      <c r="M328" s="230"/>
      <c r="N328" s="230"/>
      <c r="O328" s="230"/>
      <c r="P328" s="230"/>
      <c r="Q328" s="149"/>
      <c r="R328" s="205"/>
      <c r="S328" s="205"/>
    </row>
    <row r="329" spans="1:19" ht="21">
      <c r="A329" s="228"/>
      <c r="B329" s="229"/>
      <c r="C329" s="229"/>
      <c r="D329" s="230"/>
      <c r="E329" s="230"/>
      <c r="F329" s="230"/>
      <c r="G329" s="230"/>
      <c r="H329" s="230"/>
      <c r="I329" s="230"/>
      <c r="J329" s="230"/>
      <c r="K329" s="230"/>
      <c r="L329" s="230"/>
      <c r="M329" s="230"/>
      <c r="N329" s="230"/>
      <c r="O329" s="230"/>
      <c r="P329" s="230"/>
      <c r="Q329" s="149"/>
      <c r="R329" s="205"/>
      <c r="S329" s="205"/>
    </row>
    <row r="330" spans="1:19" ht="21">
      <c r="A330" s="228"/>
      <c r="B330" s="229"/>
      <c r="C330" s="229"/>
      <c r="D330" s="230"/>
      <c r="E330" s="230"/>
      <c r="F330" s="230"/>
      <c r="G330" s="230"/>
      <c r="H330" s="230"/>
      <c r="I330" s="230"/>
      <c r="J330" s="230"/>
      <c r="K330" s="230"/>
      <c r="L330" s="230"/>
      <c r="M330" s="230"/>
      <c r="N330" s="230"/>
      <c r="O330" s="230"/>
      <c r="P330" s="230"/>
      <c r="Q330" s="149"/>
      <c r="R330" s="205"/>
      <c r="S330" s="205"/>
    </row>
    <row r="331" spans="1:19" ht="21">
      <c r="A331" s="228"/>
      <c r="B331" s="229"/>
      <c r="C331" s="229"/>
      <c r="D331" s="230"/>
      <c r="E331" s="230"/>
      <c r="F331" s="230"/>
      <c r="G331" s="230"/>
      <c r="H331" s="230"/>
      <c r="I331" s="230"/>
      <c r="J331" s="230"/>
      <c r="K331" s="230"/>
      <c r="L331" s="230"/>
      <c r="M331" s="230"/>
      <c r="N331" s="230"/>
      <c r="O331" s="230"/>
      <c r="P331" s="230"/>
      <c r="Q331" s="149"/>
      <c r="R331" s="205"/>
      <c r="S331" s="205"/>
    </row>
    <row r="332" spans="1:19" ht="21">
      <c r="A332" s="228"/>
      <c r="B332" s="229"/>
      <c r="C332" s="229"/>
      <c r="D332" s="230"/>
      <c r="E332" s="230"/>
      <c r="F332" s="230"/>
      <c r="G332" s="230"/>
      <c r="H332" s="230"/>
      <c r="I332" s="230"/>
      <c r="J332" s="230"/>
      <c r="K332" s="230"/>
      <c r="L332" s="230"/>
      <c r="M332" s="230"/>
      <c r="N332" s="230"/>
      <c r="O332" s="230"/>
      <c r="P332" s="230"/>
      <c r="Q332" s="149"/>
      <c r="R332" s="205"/>
      <c r="S332" s="205"/>
    </row>
    <row r="333" spans="1:19" ht="21">
      <c r="A333" s="228"/>
      <c r="B333" s="229"/>
      <c r="C333" s="229"/>
      <c r="D333" s="230"/>
      <c r="E333" s="230"/>
      <c r="F333" s="230"/>
      <c r="G333" s="230"/>
      <c r="H333" s="230"/>
      <c r="I333" s="230"/>
      <c r="J333" s="230"/>
      <c r="K333" s="230"/>
      <c r="L333" s="230"/>
      <c r="M333" s="230"/>
      <c r="N333" s="230"/>
      <c r="O333" s="230"/>
      <c r="P333" s="230"/>
      <c r="Q333" s="149"/>
      <c r="R333" s="205"/>
      <c r="S333" s="205"/>
    </row>
    <row r="334" spans="1:19" ht="21">
      <c r="A334" s="228"/>
      <c r="B334" s="229"/>
      <c r="C334" s="229"/>
      <c r="D334" s="230"/>
      <c r="E334" s="230"/>
      <c r="F334" s="230"/>
      <c r="G334" s="230"/>
      <c r="H334" s="230"/>
      <c r="I334" s="230"/>
      <c r="J334" s="230"/>
      <c r="K334" s="230"/>
      <c r="L334" s="230"/>
      <c r="M334" s="230"/>
      <c r="N334" s="230"/>
      <c r="O334" s="230"/>
      <c r="P334" s="230"/>
      <c r="Q334" s="149"/>
      <c r="R334" s="205"/>
      <c r="S334" s="205"/>
    </row>
    <row r="335" spans="1:19" ht="21">
      <c r="A335" s="228"/>
      <c r="B335" s="229"/>
      <c r="C335" s="229"/>
      <c r="D335" s="230"/>
      <c r="E335" s="230"/>
      <c r="F335" s="230"/>
      <c r="G335" s="230"/>
      <c r="H335" s="230"/>
      <c r="I335" s="230"/>
      <c r="J335" s="230"/>
      <c r="K335" s="230"/>
      <c r="L335" s="230"/>
      <c r="M335" s="230"/>
      <c r="N335" s="230"/>
      <c r="O335" s="230"/>
      <c r="P335" s="230"/>
      <c r="Q335" s="149"/>
      <c r="R335" s="205"/>
      <c r="S335" s="205"/>
    </row>
    <row r="336" spans="1:19" ht="21">
      <c r="A336" s="228"/>
      <c r="B336" s="229"/>
      <c r="C336" s="229"/>
      <c r="D336" s="230"/>
      <c r="E336" s="230"/>
      <c r="F336" s="230"/>
      <c r="G336" s="230"/>
      <c r="H336" s="230"/>
      <c r="I336" s="230"/>
      <c r="J336" s="230"/>
      <c r="K336" s="230"/>
      <c r="L336" s="230"/>
      <c r="M336" s="230"/>
      <c r="N336" s="230"/>
      <c r="O336" s="230"/>
      <c r="P336" s="230"/>
      <c r="Q336" s="149"/>
      <c r="R336" s="205"/>
      <c r="S336" s="205"/>
    </row>
    <row r="337" spans="1:19" ht="21">
      <c r="A337" s="228"/>
      <c r="B337" s="229"/>
      <c r="C337" s="229"/>
      <c r="D337" s="230"/>
      <c r="E337" s="230"/>
      <c r="F337" s="230"/>
      <c r="G337" s="230"/>
      <c r="H337" s="230"/>
      <c r="I337" s="230"/>
      <c r="J337" s="230"/>
      <c r="K337" s="230"/>
      <c r="L337" s="230"/>
      <c r="M337" s="230"/>
      <c r="N337" s="230"/>
      <c r="O337" s="230"/>
      <c r="P337" s="230"/>
      <c r="Q337" s="149"/>
      <c r="R337" s="205"/>
      <c r="S337" s="205"/>
    </row>
    <row r="338" spans="1:19" ht="21">
      <c r="A338" s="228"/>
      <c r="B338" s="229"/>
      <c r="C338" s="229"/>
      <c r="D338" s="230"/>
      <c r="E338" s="230"/>
      <c r="F338" s="230"/>
      <c r="G338" s="230"/>
      <c r="H338" s="230"/>
      <c r="I338" s="230"/>
      <c r="J338" s="230"/>
      <c r="K338" s="230"/>
      <c r="L338" s="230"/>
      <c r="M338" s="230"/>
      <c r="N338" s="230"/>
      <c r="O338" s="230"/>
      <c r="P338" s="230"/>
      <c r="Q338" s="149"/>
      <c r="R338" s="205"/>
      <c r="S338" s="205"/>
    </row>
    <row r="339" spans="1:19" ht="21">
      <c r="A339" s="228"/>
      <c r="B339" s="229"/>
      <c r="C339" s="229"/>
      <c r="D339" s="230"/>
      <c r="E339" s="230"/>
      <c r="F339" s="230"/>
      <c r="G339" s="230"/>
      <c r="H339" s="230"/>
      <c r="I339" s="230"/>
      <c r="J339" s="230"/>
      <c r="K339" s="230"/>
      <c r="L339" s="230"/>
      <c r="M339" s="230"/>
      <c r="N339" s="230"/>
      <c r="O339" s="230"/>
      <c r="P339" s="230"/>
      <c r="Q339" s="149"/>
      <c r="R339" s="205"/>
      <c r="S339" s="205"/>
    </row>
    <row r="340" spans="1:19" ht="21">
      <c r="A340" s="228"/>
      <c r="B340" s="229"/>
      <c r="C340" s="229"/>
      <c r="D340" s="230"/>
      <c r="E340" s="230"/>
      <c r="F340" s="230"/>
      <c r="G340" s="230"/>
      <c r="H340" s="230"/>
      <c r="I340" s="230"/>
      <c r="J340" s="230"/>
      <c r="K340" s="230"/>
      <c r="L340" s="230"/>
      <c r="M340" s="230"/>
      <c r="N340" s="230"/>
      <c r="O340" s="230"/>
      <c r="P340" s="230"/>
      <c r="Q340" s="149"/>
      <c r="R340" s="205"/>
      <c r="S340" s="205"/>
    </row>
    <row r="341" spans="1:19" ht="21">
      <c r="A341" s="228"/>
      <c r="B341" s="229"/>
      <c r="C341" s="229"/>
      <c r="D341" s="230"/>
      <c r="E341" s="230"/>
      <c r="F341" s="230"/>
      <c r="G341" s="230"/>
      <c r="H341" s="230"/>
      <c r="I341" s="230"/>
      <c r="J341" s="230"/>
      <c r="K341" s="230"/>
      <c r="L341" s="230"/>
      <c r="M341" s="230"/>
      <c r="N341" s="230"/>
      <c r="O341" s="230"/>
      <c r="P341" s="230"/>
      <c r="Q341" s="149"/>
      <c r="R341" s="205"/>
      <c r="S341" s="205"/>
    </row>
    <row r="342" spans="1:19" ht="21">
      <c r="A342" s="228"/>
      <c r="B342" s="229"/>
      <c r="C342" s="229"/>
      <c r="D342" s="230"/>
      <c r="E342" s="230"/>
      <c r="F342" s="230"/>
      <c r="G342" s="230"/>
      <c r="H342" s="230"/>
      <c r="I342" s="230"/>
      <c r="J342" s="230"/>
      <c r="K342" s="230"/>
      <c r="L342" s="230"/>
      <c r="M342" s="230"/>
      <c r="N342" s="230"/>
      <c r="O342" s="230"/>
      <c r="P342" s="230"/>
      <c r="Q342" s="149"/>
      <c r="R342" s="205"/>
      <c r="S342" s="205"/>
    </row>
    <row r="343" spans="1:19" ht="21">
      <c r="A343" s="228"/>
      <c r="B343" s="229"/>
      <c r="C343" s="229"/>
      <c r="D343" s="230"/>
      <c r="E343" s="230"/>
      <c r="F343" s="230"/>
      <c r="G343" s="230"/>
      <c r="H343" s="230"/>
      <c r="I343" s="230"/>
      <c r="J343" s="230"/>
      <c r="K343" s="230"/>
      <c r="L343" s="230"/>
      <c r="M343" s="230"/>
      <c r="N343" s="230"/>
      <c r="O343" s="230"/>
      <c r="P343" s="230"/>
      <c r="Q343" s="149"/>
      <c r="R343" s="205"/>
      <c r="S343" s="205"/>
    </row>
    <row r="344" spans="1:19" ht="21">
      <c r="A344" s="228"/>
      <c r="B344" s="229"/>
      <c r="C344" s="229"/>
      <c r="D344" s="230"/>
      <c r="E344" s="230"/>
      <c r="F344" s="230"/>
      <c r="G344" s="230"/>
      <c r="H344" s="230"/>
      <c r="I344" s="230"/>
      <c r="J344" s="230"/>
      <c r="K344" s="230"/>
      <c r="L344" s="230"/>
      <c r="M344" s="230"/>
      <c r="N344" s="230"/>
      <c r="O344" s="230"/>
      <c r="P344" s="230"/>
      <c r="Q344" s="149"/>
      <c r="R344" s="205"/>
      <c r="S344" s="205"/>
    </row>
    <row r="345" spans="1:19" ht="21">
      <c r="A345" s="228"/>
      <c r="B345" s="229"/>
      <c r="C345" s="229"/>
      <c r="D345" s="230"/>
      <c r="E345" s="230"/>
      <c r="F345" s="230"/>
      <c r="G345" s="230"/>
      <c r="H345" s="230"/>
      <c r="I345" s="230"/>
      <c r="J345" s="230"/>
      <c r="K345" s="230"/>
      <c r="L345" s="230"/>
      <c r="M345" s="230"/>
      <c r="N345" s="230"/>
      <c r="O345" s="230"/>
      <c r="P345" s="230"/>
      <c r="Q345" s="149"/>
      <c r="R345" s="205"/>
      <c r="S345" s="205"/>
    </row>
    <row r="346" spans="1:19" ht="21">
      <c r="A346" s="228"/>
      <c r="B346" s="229"/>
      <c r="C346" s="229"/>
      <c r="D346" s="230"/>
      <c r="E346" s="230"/>
      <c r="F346" s="230"/>
      <c r="G346" s="230"/>
      <c r="H346" s="230"/>
      <c r="I346" s="230"/>
      <c r="J346" s="230"/>
      <c r="K346" s="230"/>
      <c r="L346" s="230"/>
      <c r="M346" s="230"/>
      <c r="N346" s="230"/>
      <c r="O346" s="230"/>
      <c r="P346" s="230"/>
      <c r="Q346" s="149"/>
      <c r="R346" s="205"/>
      <c r="S346" s="205"/>
    </row>
    <row r="347" spans="1:19" ht="21">
      <c r="A347" s="228"/>
      <c r="B347" s="229"/>
      <c r="C347" s="229"/>
      <c r="D347" s="230"/>
      <c r="E347" s="230"/>
      <c r="F347" s="230"/>
      <c r="G347" s="230"/>
      <c r="H347" s="230"/>
      <c r="I347" s="230"/>
      <c r="J347" s="230"/>
      <c r="K347" s="230"/>
      <c r="L347" s="230"/>
      <c r="M347" s="230"/>
      <c r="N347" s="230"/>
      <c r="O347" s="230"/>
      <c r="P347" s="230"/>
      <c r="Q347" s="149"/>
      <c r="R347" s="205"/>
      <c r="S347" s="205"/>
    </row>
    <row r="348" spans="1:19" ht="21">
      <c r="A348" s="228"/>
      <c r="B348" s="229"/>
      <c r="C348" s="229"/>
      <c r="D348" s="230"/>
      <c r="E348" s="230"/>
      <c r="F348" s="230"/>
      <c r="G348" s="230"/>
      <c r="H348" s="230"/>
      <c r="I348" s="230"/>
      <c r="J348" s="230"/>
      <c r="K348" s="230"/>
      <c r="L348" s="230"/>
      <c r="M348" s="230"/>
      <c r="N348" s="230"/>
      <c r="O348" s="230"/>
      <c r="P348" s="230"/>
      <c r="Q348" s="149"/>
      <c r="R348" s="205"/>
      <c r="S348" s="205"/>
    </row>
    <row r="349" spans="1:19" ht="21">
      <c r="A349" s="228"/>
      <c r="B349" s="229"/>
      <c r="C349" s="229"/>
      <c r="D349" s="230"/>
      <c r="E349" s="230"/>
      <c r="F349" s="230"/>
      <c r="G349" s="230"/>
      <c r="H349" s="230"/>
      <c r="I349" s="230"/>
      <c r="J349" s="230"/>
      <c r="K349" s="230"/>
      <c r="L349" s="230"/>
      <c r="M349" s="230"/>
      <c r="N349" s="230"/>
      <c r="O349" s="230"/>
      <c r="P349" s="230"/>
      <c r="Q349" s="149"/>
      <c r="R349" s="205"/>
      <c r="S349" s="205"/>
    </row>
    <row r="350" spans="1:19" ht="21">
      <c r="A350" s="228"/>
      <c r="B350" s="229"/>
      <c r="C350" s="229"/>
      <c r="D350" s="230"/>
      <c r="E350" s="230"/>
      <c r="F350" s="230"/>
      <c r="G350" s="230"/>
      <c r="H350" s="230"/>
      <c r="I350" s="230"/>
      <c r="J350" s="230"/>
      <c r="K350" s="230"/>
      <c r="L350" s="230"/>
      <c r="M350" s="230"/>
      <c r="N350" s="230"/>
      <c r="O350" s="230"/>
      <c r="P350" s="230"/>
      <c r="Q350" s="149"/>
      <c r="R350" s="205"/>
      <c r="S350" s="205"/>
    </row>
    <row r="351" spans="1:19" ht="21">
      <c r="A351" s="228"/>
      <c r="B351" s="229"/>
      <c r="C351" s="229"/>
      <c r="D351" s="230"/>
      <c r="E351" s="230"/>
      <c r="F351" s="230"/>
      <c r="G351" s="230"/>
      <c r="H351" s="230"/>
      <c r="I351" s="230"/>
      <c r="J351" s="230"/>
      <c r="K351" s="230"/>
      <c r="L351" s="230"/>
      <c r="M351" s="230"/>
      <c r="N351" s="230"/>
      <c r="O351" s="230"/>
      <c r="P351" s="230"/>
      <c r="Q351" s="149"/>
      <c r="R351" s="205"/>
      <c r="S351" s="205"/>
    </row>
    <row r="352" spans="1:19" ht="21">
      <c r="A352" s="228"/>
      <c r="B352" s="229"/>
      <c r="C352" s="229"/>
      <c r="D352" s="230"/>
      <c r="E352" s="230"/>
      <c r="F352" s="230"/>
      <c r="G352" s="230"/>
      <c r="H352" s="230"/>
      <c r="I352" s="230"/>
      <c r="J352" s="230"/>
      <c r="K352" s="230"/>
      <c r="L352" s="230"/>
      <c r="M352" s="230"/>
      <c r="N352" s="230"/>
      <c r="O352" s="230"/>
      <c r="P352" s="230"/>
      <c r="Q352" s="149"/>
      <c r="R352" s="205"/>
      <c r="S352" s="205"/>
    </row>
    <row r="353" spans="1:19" ht="21">
      <c r="A353" s="228"/>
      <c r="B353" s="229"/>
      <c r="C353" s="229"/>
      <c r="D353" s="230"/>
      <c r="E353" s="230"/>
      <c r="F353" s="230"/>
      <c r="G353" s="230"/>
      <c r="H353" s="230"/>
      <c r="I353" s="230"/>
      <c r="J353" s="230"/>
      <c r="K353" s="230"/>
      <c r="L353" s="230"/>
      <c r="M353" s="230"/>
      <c r="N353" s="230"/>
      <c r="O353" s="230"/>
      <c r="P353" s="230"/>
      <c r="Q353" s="149"/>
      <c r="R353" s="205"/>
      <c r="S353" s="205"/>
    </row>
    <row r="354" spans="1:19" ht="21">
      <c r="A354" s="228"/>
      <c r="B354" s="229"/>
      <c r="C354" s="229"/>
      <c r="D354" s="230"/>
      <c r="E354" s="230"/>
      <c r="F354" s="230"/>
      <c r="G354" s="230"/>
      <c r="H354" s="230"/>
      <c r="I354" s="230"/>
      <c r="J354" s="230"/>
      <c r="K354" s="230"/>
      <c r="L354" s="230"/>
      <c r="M354" s="230"/>
      <c r="N354" s="230"/>
      <c r="O354" s="230"/>
      <c r="P354" s="230"/>
      <c r="Q354" s="149"/>
      <c r="R354" s="205"/>
      <c r="S354" s="205"/>
    </row>
    <row r="355" spans="1:19" ht="21">
      <c r="A355" s="228"/>
      <c r="B355" s="229"/>
      <c r="C355" s="229"/>
      <c r="D355" s="230"/>
      <c r="E355" s="230"/>
      <c r="F355" s="230"/>
      <c r="G355" s="230"/>
      <c r="H355" s="230"/>
      <c r="I355" s="230"/>
      <c r="J355" s="230"/>
      <c r="K355" s="230"/>
      <c r="L355" s="230"/>
      <c r="M355" s="230"/>
      <c r="N355" s="230"/>
      <c r="O355" s="230"/>
      <c r="P355" s="230"/>
      <c r="Q355" s="149"/>
      <c r="R355" s="205"/>
      <c r="S355" s="205"/>
    </row>
    <row r="356" spans="1:19" ht="21">
      <c r="A356" s="228"/>
      <c r="B356" s="229"/>
      <c r="C356" s="229"/>
      <c r="D356" s="230"/>
      <c r="E356" s="230"/>
      <c r="F356" s="230"/>
      <c r="G356" s="230"/>
      <c r="H356" s="230"/>
      <c r="I356" s="230"/>
      <c r="J356" s="230"/>
      <c r="K356" s="230"/>
      <c r="L356" s="230"/>
      <c r="M356" s="230"/>
      <c r="N356" s="230"/>
      <c r="O356" s="230"/>
      <c r="P356" s="230"/>
      <c r="Q356" s="149"/>
      <c r="R356" s="205"/>
      <c r="S356" s="205"/>
    </row>
    <row r="357" spans="1:19" ht="21">
      <c r="A357" s="228"/>
      <c r="B357" s="229"/>
      <c r="C357" s="229"/>
      <c r="D357" s="230"/>
      <c r="E357" s="230"/>
      <c r="F357" s="230"/>
      <c r="G357" s="230"/>
      <c r="H357" s="230"/>
      <c r="I357" s="230"/>
      <c r="J357" s="230"/>
      <c r="K357" s="230"/>
      <c r="L357" s="230"/>
      <c r="M357" s="230"/>
      <c r="N357" s="230"/>
      <c r="O357" s="230"/>
      <c r="P357" s="230"/>
      <c r="Q357" s="149"/>
      <c r="R357" s="205"/>
      <c r="S357" s="205"/>
    </row>
    <row r="358" spans="1:19" ht="21">
      <c r="A358" s="228"/>
      <c r="B358" s="229"/>
      <c r="C358" s="229"/>
      <c r="D358" s="230"/>
      <c r="E358" s="230"/>
      <c r="F358" s="230"/>
      <c r="G358" s="230"/>
      <c r="H358" s="230"/>
      <c r="I358" s="230"/>
      <c r="J358" s="230"/>
      <c r="K358" s="230"/>
      <c r="L358" s="230"/>
      <c r="M358" s="230"/>
      <c r="N358" s="230"/>
      <c r="O358" s="230"/>
      <c r="P358" s="230"/>
      <c r="Q358" s="149"/>
      <c r="R358" s="205"/>
      <c r="S358" s="205"/>
    </row>
    <row r="359" spans="1:19" ht="21">
      <c r="A359" s="228"/>
      <c r="B359" s="229"/>
      <c r="C359" s="229"/>
      <c r="D359" s="230"/>
      <c r="E359" s="230"/>
      <c r="F359" s="230"/>
      <c r="G359" s="230"/>
      <c r="H359" s="230"/>
      <c r="I359" s="230"/>
      <c r="J359" s="230"/>
      <c r="K359" s="230"/>
      <c r="L359" s="230"/>
      <c r="M359" s="230"/>
      <c r="N359" s="230"/>
      <c r="O359" s="230"/>
      <c r="P359" s="230"/>
      <c r="Q359" s="149"/>
      <c r="R359" s="205"/>
      <c r="S359" s="205"/>
    </row>
    <row r="360" spans="1:19" ht="21">
      <c r="A360" s="228"/>
      <c r="B360" s="229"/>
      <c r="C360" s="229"/>
      <c r="D360" s="230"/>
      <c r="E360" s="230"/>
      <c r="F360" s="230"/>
      <c r="G360" s="230"/>
      <c r="H360" s="230"/>
      <c r="I360" s="230"/>
      <c r="J360" s="230"/>
      <c r="K360" s="230"/>
      <c r="L360" s="230"/>
      <c r="M360" s="230"/>
      <c r="N360" s="230"/>
      <c r="O360" s="230"/>
      <c r="P360" s="230"/>
      <c r="Q360" s="149"/>
      <c r="R360" s="205"/>
      <c r="S360" s="205"/>
    </row>
    <row r="361" spans="1:19" ht="21">
      <c r="A361" s="228"/>
      <c r="B361" s="229"/>
      <c r="C361" s="229"/>
      <c r="D361" s="230"/>
      <c r="E361" s="230"/>
      <c r="F361" s="230"/>
      <c r="G361" s="230"/>
      <c r="H361" s="230"/>
      <c r="I361" s="230"/>
      <c r="J361" s="230"/>
      <c r="K361" s="230"/>
      <c r="L361" s="230"/>
      <c r="M361" s="230"/>
      <c r="N361" s="230"/>
      <c r="O361" s="230"/>
      <c r="P361" s="230"/>
      <c r="Q361" s="149"/>
      <c r="R361" s="205"/>
      <c r="S361" s="205"/>
    </row>
    <row r="362" spans="1:19" ht="21">
      <c r="A362" s="228"/>
      <c r="B362" s="229"/>
      <c r="C362" s="229"/>
      <c r="D362" s="230"/>
      <c r="E362" s="230"/>
      <c r="F362" s="230"/>
      <c r="G362" s="230"/>
      <c r="H362" s="230"/>
      <c r="I362" s="230"/>
      <c r="J362" s="230"/>
      <c r="K362" s="230"/>
      <c r="L362" s="230"/>
      <c r="M362" s="230"/>
      <c r="N362" s="230"/>
      <c r="O362" s="230"/>
      <c r="P362" s="230"/>
      <c r="Q362" s="149"/>
      <c r="R362" s="205"/>
      <c r="S362" s="205"/>
    </row>
    <row r="363" spans="1:19" ht="21">
      <c r="A363" s="228"/>
      <c r="B363" s="229"/>
      <c r="C363" s="229"/>
      <c r="D363" s="230"/>
      <c r="E363" s="230"/>
      <c r="F363" s="230"/>
      <c r="G363" s="230"/>
      <c r="H363" s="230"/>
      <c r="I363" s="230"/>
      <c r="J363" s="230"/>
      <c r="K363" s="230"/>
      <c r="L363" s="230"/>
      <c r="M363" s="230"/>
      <c r="N363" s="230"/>
      <c r="O363" s="230"/>
      <c r="P363" s="230"/>
      <c r="Q363" s="149"/>
      <c r="R363" s="205"/>
      <c r="S363" s="205"/>
    </row>
    <row r="364" spans="1:19" ht="21">
      <c r="A364" s="228"/>
      <c r="B364" s="229"/>
      <c r="C364" s="229"/>
      <c r="D364" s="230"/>
      <c r="E364" s="230"/>
      <c r="F364" s="230"/>
      <c r="G364" s="230"/>
      <c r="H364" s="230"/>
      <c r="I364" s="230"/>
      <c r="J364" s="230"/>
      <c r="K364" s="230"/>
      <c r="L364" s="230"/>
      <c r="M364" s="230"/>
      <c r="N364" s="230"/>
      <c r="O364" s="230"/>
      <c r="P364" s="230"/>
      <c r="Q364" s="149"/>
      <c r="R364" s="205"/>
      <c r="S364" s="205"/>
    </row>
    <row r="365" spans="1:19" ht="21">
      <c r="A365" s="228"/>
      <c r="B365" s="229"/>
      <c r="C365" s="229"/>
      <c r="D365" s="230"/>
      <c r="E365" s="230"/>
      <c r="F365" s="230"/>
      <c r="G365" s="230"/>
      <c r="H365" s="230"/>
      <c r="I365" s="230"/>
      <c r="J365" s="230"/>
      <c r="K365" s="230"/>
      <c r="L365" s="230"/>
      <c r="M365" s="230"/>
      <c r="N365" s="230"/>
      <c r="O365" s="230"/>
      <c r="P365" s="230"/>
      <c r="Q365" s="149"/>
      <c r="R365" s="205"/>
      <c r="S365" s="205"/>
    </row>
    <row r="366" spans="1:19" ht="21">
      <c r="A366" s="228"/>
      <c r="B366" s="229"/>
      <c r="C366" s="229"/>
      <c r="D366" s="230"/>
      <c r="E366" s="230"/>
      <c r="F366" s="230"/>
      <c r="G366" s="230"/>
      <c r="H366" s="230"/>
      <c r="I366" s="230"/>
      <c r="J366" s="230"/>
      <c r="K366" s="230"/>
      <c r="L366" s="230"/>
      <c r="M366" s="230"/>
      <c r="N366" s="230"/>
      <c r="O366" s="230"/>
      <c r="P366" s="230"/>
      <c r="Q366" s="149"/>
      <c r="R366" s="205"/>
      <c r="S366" s="205"/>
    </row>
    <row r="367" spans="1:19" ht="21">
      <c r="A367" s="228"/>
      <c r="B367" s="229"/>
      <c r="C367" s="229"/>
      <c r="D367" s="230"/>
      <c r="E367" s="230"/>
      <c r="F367" s="230"/>
      <c r="G367" s="230"/>
      <c r="H367" s="230"/>
      <c r="I367" s="230"/>
      <c r="J367" s="230"/>
      <c r="K367" s="230"/>
      <c r="L367" s="230"/>
      <c r="M367" s="230"/>
      <c r="N367" s="230"/>
      <c r="O367" s="230"/>
      <c r="P367" s="230"/>
      <c r="Q367" s="149"/>
      <c r="R367" s="205"/>
      <c r="S367" s="205"/>
    </row>
    <row r="368" spans="1:19" ht="21">
      <c r="A368" s="228"/>
      <c r="B368" s="229"/>
      <c r="C368" s="229"/>
      <c r="D368" s="230"/>
      <c r="E368" s="230"/>
      <c r="F368" s="230"/>
      <c r="G368" s="230"/>
      <c r="H368" s="230"/>
      <c r="I368" s="230"/>
      <c r="J368" s="230"/>
      <c r="K368" s="230"/>
      <c r="L368" s="230"/>
      <c r="M368" s="230"/>
      <c r="N368" s="230"/>
      <c r="O368" s="230"/>
      <c r="P368" s="230"/>
      <c r="Q368" s="149"/>
      <c r="R368" s="205"/>
      <c r="S368" s="205"/>
    </row>
    <row r="369" spans="1:19" ht="21">
      <c r="A369" s="228"/>
      <c r="B369" s="229"/>
      <c r="C369" s="229"/>
      <c r="D369" s="230"/>
      <c r="E369" s="230"/>
      <c r="F369" s="230"/>
      <c r="G369" s="230"/>
      <c r="H369" s="230"/>
      <c r="I369" s="230"/>
      <c r="J369" s="230"/>
      <c r="K369" s="230"/>
      <c r="L369" s="230"/>
      <c r="M369" s="230"/>
      <c r="N369" s="230"/>
      <c r="O369" s="230"/>
      <c r="P369" s="230"/>
      <c r="Q369" s="149"/>
      <c r="R369" s="205"/>
      <c r="S369" s="205"/>
    </row>
    <row r="370" spans="1:19" ht="21">
      <c r="A370" s="228"/>
      <c r="B370" s="229"/>
      <c r="C370" s="229"/>
      <c r="D370" s="230"/>
      <c r="E370" s="230"/>
      <c r="F370" s="230"/>
      <c r="G370" s="230"/>
      <c r="H370" s="230"/>
      <c r="I370" s="230"/>
      <c r="J370" s="230"/>
      <c r="K370" s="230"/>
      <c r="L370" s="230"/>
      <c r="M370" s="230"/>
      <c r="N370" s="230"/>
      <c r="O370" s="230"/>
      <c r="P370" s="230"/>
      <c r="Q370" s="149"/>
      <c r="R370" s="205"/>
      <c r="S370" s="205"/>
    </row>
    <row r="371" spans="1:19" ht="21">
      <c r="A371" s="228"/>
      <c r="B371" s="229"/>
      <c r="C371" s="229"/>
      <c r="D371" s="230"/>
      <c r="E371" s="230"/>
      <c r="F371" s="230"/>
      <c r="G371" s="230"/>
      <c r="H371" s="230"/>
      <c r="I371" s="230"/>
      <c r="J371" s="230"/>
      <c r="K371" s="230"/>
      <c r="L371" s="230"/>
      <c r="M371" s="230"/>
      <c r="N371" s="230"/>
      <c r="O371" s="230"/>
      <c r="P371" s="230"/>
      <c r="Q371" s="149"/>
      <c r="R371" s="205"/>
      <c r="S371" s="205"/>
    </row>
    <row r="372" spans="1:19" ht="21">
      <c r="A372" s="228"/>
      <c r="B372" s="229"/>
      <c r="C372" s="229"/>
      <c r="D372" s="230"/>
      <c r="E372" s="230"/>
      <c r="F372" s="230"/>
      <c r="G372" s="230"/>
      <c r="H372" s="230"/>
      <c r="I372" s="230"/>
      <c r="J372" s="230"/>
      <c r="K372" s="230"/>
      <c r="L372" s="230"/>
      <c r="M372" s="230"/>
      <c r="N372" s="230"/>
      <c r="O372" s="230"/>
      <c r="P372" s="230"/>
      <c r="Q372" s="149"/>
      <c r="R372" s="205"/>
      <c r="S372" s="205"/>
    </row>
    <row r="373" spans="1:19" ht="21">
      <c r="A373" s="228"/>
      <c r="B373" s="229"/>
      <c r="C373" s="229"/>
      <c r="D373" s="230"/>
      <c r="E373" s="230"/>
      <c r="F373" s="230"/>
      <c r="G373" s="230"/>
      <c r="H373" s="230"/>
      <c r="I373" s="230"/>
      <c r="J373" s="230"/>
      <c r="K373" s="230"/>
      <c r="L373" s="230"/>
      <c r="M373" s="230"/>
      <c r="N373" s="230"/>
      <c r="O373" s="230"/>
      <c r="P373" s="230"/>
      <c r="Q373" s="149"/>
      <c r="R373" s="205"/>
      <c r="S373" s="205"/>
    </row>
    <row r="374" spans="1:19" ht="21">
      <c r="A374" s="228"/>
      <c r="B374" s="229"/>
      <c r="C374" s="229"/>
      <c r="D374" s="230"/>
      <c r="E374" s="230"/>
      <c r="F374" s="230"/>
      <c r="G374" s="230"/>
      <c r="H374" s="230"/>
      <c r="I374" s="230"/>
      <c r="J374" s="230"/>
      <c r="K374" s="230"/>
      <c r="L374" s="230"/>
      <c r="M374" s="230"/>
      <c r="N374" s="230"/>
      <c r="O374" s="230"/>
      <c r="P374" s="230"/>
      <c r="Q374" s="149"/>
      <c r="R374" s="205"/>
      <c r="S374" s="205"/>
    </row>
    <row r="375" spans="1:19" ht="21">
      <c r="A375" s="228"/>
      <c r="B375" s="229"/>
      <c r="C375" s="229"/>
      <c r="D375" s="230"/>
      <c r="E375" s="230"/>
      <c r="F375" s="230"/>
      <c r="G375" s="230"/>
      <c r="H375" s="230"/>
      <c r="I375" s="230"/>
      <c r="J375" s="230"/>
      <c r="K375" s="230"/>
      <c r="L375" s="230"/>
      <c r="M375" s="230"/>
      <c r="N375" s="230"/>
      <c r="O375" s="230"/>
      <c r="P375" s="230"/>
      <c r="Q375" s="149"/>
      <c r="R375" s="205"/>
      <c r="S375" s="205"/>
    </row>
    <row r="376" spans="1:19" ht="21">
      <c r="A376" s="228"/>
      <c r="B376" s="229"/>
      <c r="C376" s="229"/>
      <c r="D376" s="230"/>
      <c r="E376" s="230"/>
      <c r="F376" s="230"/>
      <c r="G376" s="230"/>
      <c r="H376" s="230"/>
      <c r="I376" s="230"/>
      <c r="J376" s="230"/>
      <c r="K376" s="230"/>
      <c r="L376" s="230"/>
      <c r="M376" s="230"/>
      <c r="N376" s="230"/>
      <c r="O376" s="230"/>
      <c r="P376" s="230"/>
      <c r="Q376" s="149"/>
      <c r="R376" s="205"/>
      <c r="S376" s="205"/>
    </row>
    <row r="377" spans="1:19" ht="21">
      <c r="A377" s="228"/>
      <c r="B377" s="229"/>
      <c r="C377" s="229"/>
      <c r="D377" s="230"/>
      <c r="E377" s="230"/>
      <c r="F377" s="230"/>
      <c r="G377" s="230"/>
      <c r="H377" s="230"/>
      <c r="I377" s="230"/>
      <c r="J377" s="230"/>
      <c r="K377" s="230"/>
      <c r="L377" s="230"/>
      <c r="M377" s="230"/>
      <c r="N377" s="230"/>
      <c r="O377" s="230"/>
      <c r="P377" s="230"/>
      <c r="Q377" s="149"/>
      <c r="R377" s="205"/>
      <c r="S377" s="205"/>
    </row>
    <row r="378" spans="1:19" ht="21">
      <c r="A378" s="228"/>
      <c r="B378" s="229"/>
      <c r="C378" s="229"/>
      <c r="D378" s="230"/>
      <c r="E378" s="230"/>
      <c r="F378" s="230"/>
      <c r="G378" s="230"/>
      <c r="H378" s="230"/>
      <c r="I378" s="230"/>
      <c r="J378" s="230"/>
      <c r="K378" s="230"/>
      <c r="L378" s="230"/>
      <c r="M378" s="230"/>
      <c r="N378" s="230"/>
      <c r="O378" s="230"/>
      <c r="P378" s="230"/>
      <c r="Q378" s="149"/>
      <c r="R378" s="205"/>
      <c r="S378" s="205"/>
    </row>
    <row r="379" spans="1:19" ht="21">
      <c r="A379" s="228"/>
      <c r="B379" s="229"/>
      <c r="C379" s="229"/>
      <c r="D379" s="230"/>
      <c r="E379" s="230"/>
      <c r="F379" s="230"/>
      <c r="G379" s="230"/>
      <c r="H379" s="230"/>
      <c r="I379" s="230"/>
      <c r="J379" s="230"/>
      <c r="K379" s="230"/>
      <c r="L379" s="230"/>
      <c r="M379" s="230"/>
      <c r="N379" s="230"/>
      <c r="O379" s="230"/>
      <c r="P379" s="230"/>
      <c r="Q379" s="149"/>
      <c r="R379" s="205"/>
      <c r="S379" s="205"/>
    </row>
    <row r="380" spans="1:19" ht="21">
      <c r="A380" s="228"/>
      <c r="B380" s="229"/>
      <c r="C380" s="229"/>
      <c r="D380" s="230"/>
      <c r="E380" s="230"/>
      <c r="F380" s="230"/>
      <c r="G380" s="230"/>
      <c r="H380" s="230"/>
      <c r="I380" s="230"/>
      <c r="J380" s="230"/>
      <c r="K380" s="230"/>
      <c r="L380" s="230"/>
      <c r="M380" s="230"/>
      <c r="N380" s="230"/>
      <c r="O380" s="230"/>
      <c r="P380" s="230"/>
      <c r="Q380" s="149"/>
      <c r="R380" s="205"/>
      <c r="S380" s="205"/>
    </row>
    <row r="381" spans="1:19" ht="21">
      <c r="A381" s="228"/>
      <c r="B381" s="229"/>
      <c r="C381" s="229"/>
      <c r="D381" s="230"/>
      <c r="E381" s="230"/>
      <c r="F381" s="230"/>
      <c r="G381" s="230"/>
      <c r="H381" s="230"/>
      <c r="I381" s="230"/>
      <c r="J381" s="230"/>
      <c r="K381" s="230"/>
      <c r="L381" s="230"/>
      <c r="M381" s="230"/>
      <c r="N381" s="230"/>
      <c r="O381" s="230"/>
      <c r="P381" s="230"/>
      <c r="Q381" s="149"/>
      <c r="R381" s="205"/>
      <c r="S381" s="205"/>
    </row>
    <row r="382" spans="1:19" ht="21">
      <c r="A382" s="228"/>
      <c r="B382" s="229"/>
      <c r="C382" s="229"/>
      <c r="D382" s="230"/>
      <c r="E382" s="230"/>
      <c r="F382" s="230"/>
      <c r="G382" s="230"/>
      <c r="H382" s="230"/>
      <c r="I382" s="230"/>
      <c r="J382" s="230"/>
      <c r="K382" s="230"/>
      <c r="L382" s="230"/>
      <c r="M382" s="230"/>
      <c r="N382" s="230"/>
      <c r="O382" s="230"/>
      <c r="P382" s="230"/>
      <c r="Q382" s="149"/>
      <c r="R382" s="205"/>
      <c r="S382" s="205"/>
    </row>
    <row r="383" spans="1:19" ht="21">
      <c r="A383" s="228"/>
      <c r="B383" s="229"/>
      <c r="C383" s="229"/>
      <c r="D383" s="230"/>
      <c r="E383" s="230"/>
      <c r="F383" s="230"/>
      <c r="G383" s="230"/>
      <c r="H383" s="230"/>
      <c r="I383" s="230"/>
      <c r="J383" s="230"/>
      <c r="K383" s="230"/>
      <c r="L383" s="230"/>
      <c r="M383" s="230"/>
      <c r="N383" s="230"/>
      <c r="O383" s="230"/>
      <c r="P383" s="230"/>
      <c r="Q383" s="149"/>
      <c r="R383" s="205"/>
      <c r="S383" s="205"/>
    </row>
    <row r="384" spans="1:19" ht="21">
      <c r="A384" s="228"/>
      <c r="B384" s="229"/>
      <c r="C384" s="229"/>
      <c r="D384" s="230"/>
      <c r="E384" s="230"/>
      <c r="F384" s="230"/>
      <c r="G384" s="230"/>
      <c r="H384" s="230"/>
      <c r="I384" s="230"/>
      <c r="J384" s="230"/>
      <c r="K384" s="230"/>
      <c r="L384" s="230"/>
      <c r="M384" s="230"/>
      <c r="N384" s="230"/>
      <c r="O384" s="230"/>
      <c r="P384" s="230"/>
      <c r="Q384" s="149"/>
      <c r="R384" s="205"/>
      <c r="S384" s="205"/>
    </row>
    <row r="385" spans="1:19" ht="21">
      <c r="A385" s="228"/>
      <c r="B385" s="229"/>
      <c r="C385" s="229"/>
      <c r="D385" s="230"/>
      <c r="E385" s="230"/>
      <c r="F385" s="230"/>
      <c r="G385" s="230"/>
      <c r="H385" s="230"/>
      <c r="I385" s="230"/>
      <c r="J385" s="230"/>
      <c r="K385" s="230"/>
      <c r="L385" s="230"/>
      <c r="M385" s="230"/>
      <c r="N385" s="230"/>
      <c r="O385" s="230"/>
      <c r="P385" s="230"/>
      <c r="Q385" s="149"/>
      <c r="R385" s="205"/>
      <c r="S385" s="205"/>
    </row>
    <row r="386" spans="1:19" ht="21">
      <c r="A386" s="228"/>
      <c r="B386" s="229"/>
      <c r="C386" s="229"/>
      <c r="D386" s="230"/>
      <c r="E386" s="230"/>
      <c r="F386" s="230"/>
      <c r="G386" s="230"/>
      <c r="H386" s="230"/>
      <c r="I386" s="230"/>
      <c r="J386" s="230"/>
      <c r="K386" s="230"/>
      <c r="L386" s="230"/>
      <c r="M386" s="230"/>
      <c r="N386" s="230"/>
      <c r="O386" s="230"/>
      <c r="P386" s="230"/>
      <c r="Q386" s="149"/>
      <c r="R386" s="205"/>
      <c r="S386" s="205"/>
    </row>
    <row r="387" spans="1:19" ht="21">
      <c r="A387" s="228"/>
      <c r="B387" s="229"/>
      <c r="C387" s="229"/>
      <c r="D387" s="230"/>
      <c r="E387" s="230"/>
      <c r="F387" s="230"/>
      <c r="G387" s="230"/>
      <c r="H387" s="230"/>
      <c r="I387" s="230"/>
      <c r="J387" s="230"/>
      <c r="K387" s="230"/>
      <c r="L387" s="230"/>
      <c r="M387" s="230"/>
      <c r="N387" s="230"/>
      <c r="O387" s="230"/>
      <c r="P387" s="230"/>
      <c r="Q387" s="149"/>
      <c r="R387" s="205"/>
      <c r="S387" s="205"/>
    </row>
    <row r="388" spans="1:19" ht="21">
      <c r="A388" s="228"/>
      <c r="B388" s="229"/>
      <c r="C388" s="229"/>
      <c r="D388" s="230"/>
      <c r="E388" s="230"/>
      <c r="F388" s="230"/>
      <c r="G388" s="230"/>
      <c r="H388" s="230"/>
      <c r="I388" s="230"/>
      <c r="J388" s="230"/>
      <c r="K388" s="230"/>
      <c r="L388" s="230"/>
      <c r="M388" s="230"/>
      <c r="N388" s="230"/>
      <c r="O388" s="230"/>
      <c r="P388" s="230"/>
      <c r="Q388" s="149"/>
      <c r="R388" s="205"/>
      <c r="S388" s="205"/>
    </row>
    <row r="389" spans="1:19" ht="21">
      <c r="A389" s="228"/>
      <c r="B389" s="229"/>
      <c r="C389" s="229"/>
      <c r="D389" s="230"/>
      <c r="E389" s="230"/>
      <c r="F389" s="230"/>
      <c r="G389" s="230"/>
      <c r="H389" s="230"/>
      <c r="I389" s="230"/>
      <c r="J389" s="230"/>
      <c r="K389" s="230"/>
      <c r="L389" s="230"/>
      <c r="M389" s="230"/>
      <c r="N389" s="230"/>
      <c r="O389" s="230"/>
      <c r="P389" s="230"/>
      <c r="Q389" s="149"/>
      <c r="R389" s="205"/>
      <c r="S389" s="205"/>
    </row>
    <row r="390" spans="1:19" ht="21">
      <c r="A390" s="228"/>
      <c r="B390" s="229"/>
      <c r="C390" s="229"/>
      <c r="D390" s="230"/>
      <c r="E390" s="230"/>
      <c r="F390" s="230"/>
      <c r="G390" s="230"/>
      <c r="H390" s="230"/>
      <c r="I390" s="230"/>
      <c r="J390" s="230"/>
      <c r="K390" s="230"/>
      <c r="L390" s="230"/>
      <c r="M390" s="230"/>
      <c r="N390" s="230"/>
      <c r="O390" s="230"/>
      <c r="P390" s="230"/>
      <c r="Q390" s="149"/>
      <c r="R390" s="205"/>
      <c r="S390" s="205"/>
    </row>
    <row r="391" spans="1:19" ht="21">
      <c r="A391" s="228"/>
      <c r="B391" s="229"/>
      <c r="C391" s="229"/>
      <c r="D391" s="230"/>
      <c r="E391" s="230"/>
      <c r="F391" s="230"/>
      <c r="G391" s="230"/>
      <c r="H391" s="230"/>
      <c r="I391" s="230"/>
      <c r="J391" s="230"/>
      <c r="K391" s="230"/>
      <c r="L391" s="230"/>
      <c r="M391" s="230"/>
      <c r="N391" s="230"/>
      <c r="O391" s="230"/>
      <c r="P391" s="230"/>
      <c r="Q391" s="149"/>
      <c r="R391" s="205"/>
      <c r="S391" s="205"/>
    </row>
    <row r="392" spans="1:19" ht="21">
      <c r="A392" s="228"/>
      <c r="B392" s="229"/>
      <c r="C392" s="229"/>
      <c r="D392" s="230"/>
      <c r="E392" s="230"/>
      <c r="F392" s="230"/>
      <c r="G392" s="230"/>
      <c r="H392" s="230"/>
      <c r="I392" s="230"/>
      <c r="J392" s="230"/>
      <c r="K392" s="230"/>
      <c r="L392" s="230"/>
      <c r="M392" s="230"/>
      <c r="N392" s="230"/>
      <c r="O392" s="230"/>
      <c r="P392" s="230"/>
      <c r="Q392" s="149"/>
      <c r="R392" s="205"/>
      <c r="S392" s="205"/>
    </row>
    <row r="393" spans="1:19" ht="21">
      <c r="A393" s="228"/>
      <c r="B393" s="229"/>
      <c r="C393" s="229"/>
      <c r="D393" s="230"/>
      <c r="E393" s="230"/>
      <c r="F393" s="230"/>
      <c r="G393" s="230"/>
      <c r="H393" s="230"/>
      <c r="I393" s="230"/>
      <c r="J393" s="230"/>
      <c r="K393" s="230"/>
      <c r="L393" s="230"/>
      <c r="M393" s="230"/>
      <c r="N393" s="230"/>
      <c r="O393" s="230"/>
      <c r="P393" s="230"/>
      <c r="Q393" s="149"/>
      <c r="R393" s="205"/>
      <c r="S393" s="205"/>
    </row>
    <row r="394" spans="1:19" ht="21">
      <c r="A394" s="228"/>
      <c r="B394" s="229"/>
      <c r="C394" s="229"/>
      <c r="D394" s="230"/>
      <c r="E394" s="230"/>
      <c r="F394" s="230"/>
      <c r="G394" s="230"/>
      <c r="H394" s="230"/>
      <c r="I394" s="230"/>
      <c r="J394" s="230"/>
      <c r="K394" s="230"/>
      <c r="L394" s="230"/>
      <c r="M394" s="230"/>
      <c r="N394" s="230"/>
      <c r="O394" s="230"/>
      <c r="P394" s="230"/>
      <c r="Q394" s="149"/>
      <c r="R394" s="205"/>
      <c r="S394" s="205"/>
    </row>
    <row r="395" spans="1:19" ht="21">
      <c r="A395" s="228"/>
      <c r="B395" s="229"/>
      <c r="C395" s="229"/>
      <c r="D395" s="230"/>
      <c r="E395" s="230"/>
      <c r="F395" s="230"/>
      <c r="G395" s="230"/>
      <c r="H395" s="230"/>
      <c r="I395" s="230"/>
      <c r="J395" s="230"/>
      <c r="K395" s="230"/>
      <c r="L395" s="230"/>
      <c r="M395" s="230"/>
      <c r="N395" s="230"/>
      <c r="O395" s="230"/>
      <c r="P395" s="230"/>
      <c r="Q395" s="149"/>
      <c r="R395" s="205"/>
      <c r="S395" s="205"/>
    </row>
    <row r="396" spans="1:19" ht="21">
      <c r="A396" s="228"/>
      <c r="B396" s="229"/>
      <c r="C396" s="229"/>
      <c r="D396" s="230"/>
      <c r="E396" s="230"/>
      <c r="F396" s="230"/>
      <c r="G396" s="230"/>
      <c r="H396" s="230"/>
      <c r="I396" s="230"/>
      <c r="J396" s="230"/>
      <c r="K396" s="230"/>
      <c r="L396" s="230"/>
      <c r="M396" s="230"/>
      <c r="N396" s="230"/>
      <c r="O396" s="230"/>
      <c r="P396" s="230"/>
      <c r="Q396" s="149"/>
      <c r="R396" s="205"/>
      <c r="S396" s="205"/>
    </row>
    <row r="397" spans="1:19" ht="21">
      <c r="A397" s="228"/>
      <c r="B397" s="229"/>
      <c r="C397" s="229"/>
      <c r="D397" s="230"/>
      <c r="E397" s="230"/>
      <c r="F397" s="230"/>
      <c r="G397" s="230"/>
      <c r="H397" s="230"/>
      <c r="I397" s="230"/>
      <c r="J397" s="230"/>
      <c r="K397" s="230"/>
      <c r="L397" s="230"/>
      <c r="M397" s="230"/>
      <c r="N397" s="230"/>
      <c r="O397" s="230"/>
      <c r="P397" s="230"/>
      <c r="Q397" s="149"/>
      <c r="R397" s="205"/>
      <c r="S397" s="205"/>
    </row>
    <row r="398" spans="1:19" ht="21">
      <c r="A398" s="228"/>
      <c r="B398" s="229"/>
      <c r="C398" s="229"/>
      <c r="D398" s="230"/>
      <c r="E398" s="230"/>
      <c r="F398" s="230"/>
      <c r="G398" s="230"/>
      <c r="H398" s="230"/>
      <c r="I398" s="230"/>
      <c r="J398" s="230"/>
      <c r="K398" s="230"/>
      <c r="L398" s="230"/>
      <c r="M398" s="230"/>
      <c r="N398" s="230"/>
      <c r="O398" s="230"/>
      <c r="P398" s="230"/>
      <c r="Q398" s="149"/>
      <c r="R398" s="205"/>
      <c r="S398" s="205"/>
    </row>
    <row r="399" spans="1:19" ht="21">
      <c r="A399" s="228"/>
      <c r="B399" s="229"/>
      <c r="C399" s="229"/>
      <c r="D399" s="230"/>
      <c r="E399" s="230"/>
      <c r="F399" s="230"/>
      <c r="G399" s="230"/>
      <c r="H399" s="230"/>
      <c r="I399" s="230"/>
      <c r="J399" s="230"/>
      <c r="K399" s="230"/>
      <c r="L399" s="230"/>
      <c r="M399" s="230"/>
      <c r="N399" s="230"/>
      <c r="O399" s="230"/>
      <c r="P399" s="230"/>
      <c r="Q399" s="149"/>
      <c r="R399" s="205"/>
      <c r="S399" s="205"/>
    </row>
    <row r="400" spans="1:19" ht="21">
      <c r="A400" s="228"/>
      <c r="B400" s="229"/>
      <c r="C400" s="229"/>
      <c r="D400" s="230"/>
      <c r="E400" s="230"/>
      <c r="F400" s="230"/>
      <c r="G400" s="230"/>
      <c r="H400" s="230"/>
      <c r="I400" s="230"/>
      <c r="J400" s="230"/>
      <c r="K400" s="230"/>
      <c r="L400" s="230"/>
      <c r="M400" s="230"/>
      <c r="N400" s="230"/>
      <c r="O400" s="230"/>
      <c r="P400" s="230"/>
      <c r="Q400" s="149"/>
      <c r="R400" s="205"/>
      <c r="S400" s="205"/>
    </row>
    <row r="401" spans="1:19" ht="21">
      <c r="A401" s="228"/>
      <c r="B401" s="229"/>
      <c r="C401" s="229"/>
      <c r="D401" s="230"/>
      <c r="E401" s="230"/>
      <c r="F401" s="230"/>
      <c r="G401" s="230"/>
      <c r="H401" s="230"/>
      <c r="I401" s="230"/>
      <c r="J401" s="230"/>
      <c r="K401" s="230"/>
      <c r="L401" s="230"/>
      <c r="M401" s="230"/>
      <c r="N401" s="230"/>
      <c r="O401" s="230"/>
      <c r="P401" s="230"/>
      <c r="Q401" s="149"/>
      <c r="R401" s="205"/>
      <c r="S401" s="205"/>
    </row>
    <row r="402" spans="1:19" ht="21">
      <c r="A402" s="228"/>
      <c r="B402" s="229"/>
      <c r="C402" s="229"/>
      <c r="D402" s="230"/>
      <c r="E402" s="230"/>
      <c r="F402" s="230"/>
      <c r="G402" s="230"/>
      <c r="H402" s="230"/>
      <c r="I402" s="230"/>
      <c r="J402" s="230"/>
      <c r="K402" s="230"/>
      <c r="L402" s="230"/>
      <c r="M402" s="230"/>
      <c r="N402" s="230"/>
      <c r="O402" s="230"/>
      <c r="P402" s="230"/>
      <c r="Q402" s="149"/>
      <c r="R402" s="205"/>
      <c r="S402" s="205"/>
    </row>
    <row r="403" spans="1:19" ht="21">
      <c r="A403" s="228"/>
      <c r="B403" s="229"/>
      <c r="C403" s="229"/>
      <c r="D403" s="230"/>
      <c r="E403" s="230"/>
      <c r="F403" s="230"/>
      <c r="G403" s="230"/>
      <c r="H403" s="230"/>
      <c r="I403" s="230"/>
      <c r="J403" s="230"/>
      <c r="K403" s="230"/>
      <c r="L403" s="230"/>
      <c r="M403" s="230"/>
      <c r="N403" s="230"/>
      <c r="O403" s="230"/>
      <c r="P403" s="230"/>
      <c r="Q403" s="149"/>
      <c r="R403" s="205"/>
      <c r="S403" s="205"/>
    </row>
    <row r="404" spans="1:19" ht="21">
      <c r="A404" s="228"/>
      <c r="B404" s="229"/>
      <c r="C404" s="229"/>
      <c r="D404" s="230"/>
      <c r="E404" s="230"/>
      <c r="F404" s="230"/>
      <c r="G404" s="230"/>
      <c r="H404" s="230"/>
      <c r="I404" s="230"/>
      <c r="J404" s="230"/>
      <c r="K404" s="230"/>
      <c r="L404" s="230"/>
      <c r="M404" s="230"/>
      <c r="N404" s="230"/>
      <c r="O404" s="230"/>
      <c r="P404" s="230"/>
      <c r="Q404" s="149"/>
      <c r="R404" s="205"/>
      <c r="S404" s="205"/>
    </row>
    <row r="405" spans="1:19" ht="21">
      <c r="A405" s="228"/>
      <c r="B405" s="229"/>
      <c r="C405" s="229"/>
      <c r="D405" s="230"/>
      <c r="E405" s="230"/>
      <c r="F405" s="230"/>
      <c r="G405" s="230"/>
      <c r="H405" s="230"/>
      <c r="I405" s="230"/>
      <c r="J405" s="230"/>
      <c r="K405" s="230"/>
      <c r="L405" s="230"/>
      <c r="M405" s="230"/>
      <c r="N405" s="230"/>
      <c r="O405" s="230"/>
      <c r="P405" s="230"/>
      <c r="Q405" s="149"/>
      <c r="R405" s="205"/>
      <c r="S405" s="205"/>
    </row>
    <row r="406" spans="1:19" ht="21">
      <c r="A406" s="228"/>
      <c r="B406" s="229"/>
      <c r="C406" s="229"/>
      <c r="D406" s="230"/>
      <c r="E406" s="230"/>
      <c r="F406" s="230"/>
      <c r="G406" s="230"/>
      <c r="H406" s="230"/>
      <c r="I406" s="230"/>
      <c r="J406" s="230"/>
      <c r="K406" s="230"/>
      <c r="L406" s="230"/>
      <c r="M406" s="230"/>
      <c r="N406" s="230"/>
      <c r="O406" s="230"/>
      <c r="P406" s="230"/>
      <c r="Q406" s="149"/>
      <c r="R406" s="205"/>
      <c r="S406" s="205"/>
    </row>
    <row r="407" spans="1:19" ht="21">
      <c r="A407" s="228"/>
      <c r="B407" s="229"/>
      <c r="C407" s="229"/>
      <c r="D407" s="230"/>
      <c r="E407" s="230"/>
      <c r="F407" s="230"/>
      <c r="G407" s="230"/>
      <c r="H407" s="230"/>
      <c r="I407" s="230"/>
      <c r="J407" s="230"/>
      <c r="K407" s="230"/>
      <c r="L407" s="230"/>
      <c r="M407" s="230"/>
      <c r="N407" s="230"/>
      <c r="O407" s="230"/>
      <c r="P407" s="230"/>
      <c r="Q407" s="149"/>
      <c r="R407" s="205"/>
      <c r="S407" s="205"/>
    </row>
    <row r="408" spans="1:19" ht="21">
      <c r="A408" s="228"/>
      <c r="B408" s="229"/>
      <c r="C408" s="229"/>
      <c r="D408" s="230"/>
      <c r="E408" s="230"/>
      <c r="F408" s="230"/>
      <c r="G408" s="230"/>
      <c r="H408" s="230"/>
      <c r="I408" s="230"/>
      <c r="J408" s="230"/>
      <c r="K408" s="230"/>
      <c r="L408" s="230"/>
      <c r="M408" s="230"/>
      <c r="N408" s="230"/>
      <c r="O408" s="230"/>
      <c r="P408" s="230"/>
      <c r="Q408" s="149"/>
      <c r="R408" s="205"/>
      <c r="S408" s="205"/>
    </row>
    <row r="409" spans="1:19" ht="21">
      <c r="A409" s="228"/>
      <c r="B409" s="229"/>
      <c r="C409" s="229"/>
      <c r="D409" s="230"/>
      <c r="E409" s="230"/>
      <c r="F409" s="230"/>
      <c r="G409" s="230"/>
      <c r="H409" s="230"/>
      <c r="I409" s="230"/>
      <c r="J409" s="230"/>
      <c r="K409" s="230"/>
      <c r="L409" s="230"/>
      <c r="M409" s="230"/>
      <c r="N409" s="230"/>
      <c r="O409" s="230"/>
      <c r="P409" s="230"/>
      <c r="Q409" s="149"/>
      <c r="R409" s="205"/>
      <c r="S409" s="205"/>
    </row>
    <row r="410" spans="1:19" ht="21">
      <c r="A410" s="228"/>
      <c r="B410" s="229"/>
      <c r="C410" s="229"/>
      <c r="D410" s="230"/>
      <c r="E410" s="230"/>
      <c r="F410" s="230"/>
      <c r="G410" s="230"/>
      <c r="H410" s="230"/>
      <c r="I410" s="230"/>
      <c r="J410" s="230"/>
      <c r="K410" s="230"/>
      <c r="L410" s="230"/>
      <c r="M410" s="230"/>
      <c r="N410" s="230"/>
      <c r="O410" s="230"/>
      <c r="P410" s="230"/>
      <c r="Q410" s="149"/>
      <c r="R410" s="205"/>
      <c r="S410" s="205"/>
    </row>
    <row r="411" spans="1:19" ht="21">
      <c r="A411" s="228"/>
      <c r="B411" s="229"/>
      <c r="C411" s="229"/>
      <c r="D411" s="230"/>
      <c r="E411" s="230"/>
      <c r="F411" s="230"/>
      <c r="G411" s="230"/>
      <c r="H411" s="230"/>
      <c r="I411" s="230"/>
      <c r="J411" s="230"/>
      <c r="K411" s="230"/>
      <c r="L411" s="230"/>
      <c r="M411" s="230"/>
      <c r="N411" s="230"/>
      <c r="O411" s="230"/>
      <c r="P411" s="230"/>
      <c r="Q411" s="149"/>
      <c r="R411" s="205"/>
      <c r="S411" s="205"/>
    </row>
    <row r="412" spans="1:19" ht="21">
      <c r="A412" s="228"/>
      <c r="B412" s="229"/>
      <c r="C412" s="229"/>
      <c r="D412" s="230"/>
      <c r="E412" s="230"/>
      <c r="F412" s="230"/>
      <c r="G412" s="230"/>
      <c r="H412" s="230"/>
      <c r="I412" s="230"/>
      <c r="J412" s="230"/>
      <c r="K412" s="230"/>
      <c r="L412" s="230"/>
      <c r="M412" s="230"/>
      <c r="N412" s="230"/>
      <c r="O412" s="230"/>
      <c r="P412" s="230"/>
      <c r="Q412" s="149"/>
      <c r="R412" s="205"/>
      <c r="S412" s="205"/>
    </row>
    <row r="413" spans="1:19" ht="21">
      <c r="A413" s="228"/>
      <c r="B413" s="229"/>
      <c r="C413" s="229"/>
      <c r="D413" s="230"/>
      <c r="E413" s="230"/>
      <c r="F413" s="230"/>
      <c r="G413" s="230"/>
      <c r="H413" s="230"/>
      <c r="I413" s="230"/>
      <c r="J413" s="230"/>
      <c r="K413" s="230"/>
      <c r="L413" s="230"/>
      <c r="M413" s="230"/>
      <c r="N413" s="230"/>
      <c r="O413" s="230"/>
      <c r="P413" s="230"/>
      <c r="Q413" s="149"/>
      <c r="R413" s="205"/>
      <c r="S413" s="205"/>
    </row>
    <row r="414" spans="1:19" ht="21">
      <c r="A414" s="228"/>
      <c r="B414" s="229"/>
      <c r="C414" s="229"/>
      <c r="D414" s="230"/>
      <c r="E414" s="230"/>
      <c r="F414" s="230"/>
      <c r="G414" s="230"/>
      <c r="H414" s="230"/>
      <c r="I414" s="230"/>
      <c r="J414" s="230"/>
      <c r="K414" s="230"/>
      <c r="L414" s="230"/>
      <c r="M414" s="230"/>
      <c r="N414" s="230"/>
      <c r="O414" s="230"/>
      <c r="P414" s="230"/>
      <c r="Q414" s="149"/>
      <c r="R414" s="205"/>
      <c r="S414" s="205"/>
    </row>
    <row r="415" spans="1:19" ht="21">
      <c r="A415" s="228"/>
      <c r="B415" s="229"/>
      <c r="C415" s="229"/>
      <c r="D415" s="230"/>
      <c r="E415" s="230"/>
      <c r="F415" s="230"/>
      <c r="G415" s="230"/>
      <c r="H415" s="230"/>
      <c r="I415" s="230"/>
      <c r="J415" s="230"/>
      <c r="K415" s="230"/>
      <c r="L415" s="230"/>
      <c r="M415" s="230"/>
      <c r="N415" s="230"/>
      <c r="O415" s="230"/>
      <c r="P415" s="230"/>
      <c r="Q415" s="149"/>
      <c r="R415" s="205"/>
      <c r="S415" s="205"/>
    </row>
    <row r="416" spans="1:19" ht="21">
      <c r="A416" s="228"/>
      <c r="B416" s="229"/>
      <c r="C416" s="229"/>
      <c r="D416" s="230"/>
      <c r="E416" s="230"/>
      <c r="F416" s="230"/>
      <c r="G416" s="230"/>
      <c r="H416" s="230"/>
      <c r="I416" s="230"/>
      <c r="J416" s="230"/>
      <c r="K416" s="230"/>
      <c r="L416" s="230"/>
      <c r="M416" s="230"/>
      <c r="N416" s="230"/>
      <c r="O416" s="230"/>
      <c r="P416" s="230"/>
      <c r="Q416" s="149"/>
      <c r="R416" s="205"/>
      <c r="S416" s="205"/>
    </row>
    <row r="417" spans="1:19" ht="21">
      <c r="A417" s="228"/>
      <c r="B417" s="229"/>
      <c r="C417" s="229"/>
      <c r="D417" s="230"/>
      <c r="E417" s="230"/>
      <c r="F417" s="230"/>
      <c r="G417" s="230"/>
      <c r="H417" s="230"/>
      <c r="I417" s="230"/>
      <c r="J417" s="230"/>
      <c r="K417" s="230"/>
      <c r="L417" s="230"/>
      <c r="M417" s="230"/>
      <c r="N417" s="230"/>
      <c r="O417" s="230"/>
      <c r="P417" s="230"/>
      <c r="Q417" s="149"/>
      <c r="R417" s="205"/>
      <c r="S417" s="205"/>
    </row>
    <row r="418" spans="1:19" ht="21">
      <c r="A418" s="228"/>
      <c r="B418" s="229"/>
      <c r="C418" s="229"/>
      <c r="D418" s="230"/>
      <c r="E418" s="230"/>
      <c r="F418" s="230"/>
      <c r="G418" s="230"/>
      <c r="H418" s="230"/>
      <c r="I418" s="230"/>
      <c r="J418" s="230"/>
      <c r="K418" s="230"/>
      <c r="L418" s="230"/>
      <c r="M418" s="230"/>
      <c r="N418" s="230"/>
      <c r="O418" s="230"/>
      <c r="P418" s="230"/>
      <c r="Q418" s="149"/>
      <c r="R418" s="205"/>
      <c r="S418" s="205"/>
    </row>
    <row r="419" spans="1:19" ht="21">
      <c r="A419" s="228"/>
      <c r="B419" s="229"/>
      <c r="C419" s="229"/>
      <c r="D419" s="230"/>
      <c r="E419" s="230"/>
      <c r="F419" s="230"/>
      <c r="G419" s="230"/>
      <c r="H419" s="230"/>
      <c r="I419" s="230"/>
      <c r="J419" s="230"/>
      <c r="K419" s="230"/>
      <c r="L419" s="230"/>
      <c r="M419" s="230"/>
      <c r="N419" s="230"/>
      <c r="O419" s="230"/>
      <c r="P419" s="230"/>
      <c r="Q419" s="149"/>
      <c r="R419" s="205"/>
      <c r="S419" s="205"/>
    </row>
    <row r="420" spans="1:19" ht="21">
      <c r="A420" s="228"/>
      <c r="B420" s="229"/>
      <c r="C420" s="229"/>
      <c r="D420" s="230"/>
      <c r="E420" s="230"/>
      <c r="F420" s="230"/>
      <c r="G420" s="230"/>
      <c r="H420" s="230"/>
      <c r="I420" s="230"/>
      <c r="J420" s="230"/>
      <c r="K420" s="230"/>
      <c r="L420" s="230"/>
      <c r="M420" s="230"/>
      <c r="N420" s="230"/>
      <c r="O420" s="230"/>
      <c r="P420" s="230"/>
      <c r="Q420" s="149"/>
      <c r="R420" s="205"/>
      <c r="S420" s="205"/>
    </row>
    <row r="421" spans="1:19" ht="21">
      <c r="A421" s="228"/>
      <c r="B421" s="229"/>
      <c r="C421" s="229"/>
      <c r="D421" s="230"/>
      <c r="E421" s="230"/>
      <c r="F421" s="230"/>
      <c r="G421" s="230"/>
      <c r="H421" s="230"/>
      <c r="I421" s="230"/>
      <c r="J421" s="230"/>
      <c r="K421" s="230"/>
      <c r="L421" s="230"/>
      <c r="M421" s="230"/>
      <c r="N421" s="230"/>
      <c r="O421" s="230"/>
      <c r="P421" s="230"/>
      <c r="Q421" s="149"/>
      <c r="R421" s="205"/>
      <c r="S421" s="205"/>
    </row>
    <row r="422" spans="1:19" ht="21">
      <c r="A422" s="228"/>
      <c r="B422" s="229"/>
      <c r="C422" s="229"/>
      <c r="D422" s="230"/>
      <c r="E422" s="230"/>
      <c r="F422" s="230"/>
      <c r="G422" s="230"/>
      <c r="H422" s="230"/>
      <c r="I422" s="230"/>
      <c r="J422" s="230"/>
      <c r="K422" s="230"/>
      <c r="L422" s="230"/>
      <c r="M422" s="230"/>
      <c r="N422" s="230"/>
      <c r="O422" s="230"/>
      <c r="P422" s="230"/>
      <c r="Q422" s="149"/>
      <c r="R422" s="205"/>
      <c r="S422" s="205"/>
    </row>
    <row r="423" spans="1:19" ht="21">
      <c r="A423" s="228"/>
      <c r="B423" s="229"/>
      <c r="C423" s="229"/>
      <c r="D423" s="230"/>
      <c r="E423" s="230"/>
      <c r="F423" s="230"/>
      <c r="G423" s="230"/>
      <c r="H423" s="230"/>
      <c r="I423" s="230"/>
      <c r="J423" s="230"/>
      <c r="K423" s="230"/>
      <c r="L423" s="230"/>
      <c r="M423" s="230"/>
      <c r="N423" s="230"/>
      <c r="O423" s="230"/>
      <c r="P423" s="230"/>
      <c r="Q423" s="149"/>
      <c r="R423" s="205"/>
      <c r="S423" s="205"/>
    </row>
    <row r="424" spans="1:19" ht="21">
      <c r="A424" s="228"/>
      <c r="B424" s="229"/>
      <c r="C424" s="229"/>
      <c r="D424" s="230"/>
      <c r="E424" s="230"/>
      <c r="F424" s="230"/>
      <c r="G424" s="230"/>
      <c r="H424" s="230"/>
      <c r="I424" s="230"/>
      <c r="J424" s="230"/>
      <c r="K424" s="230"/>
      <c r="L424" s="230"/>
      <c r="M424" s="230"/>
      <c r="N424" s="230"/>
      <c r="O424" s="230"/>
      <c r="P424" s="230"/>
      <c r="Q424" s="149"/>
      <c r="R424" s="205"/>
      <c r="S424" s="205"/>
    </row>
    <row r="425" spans="1:19" ht="21">
      <c r="A425" s="228"/>
      <c r="B425" s="229"/>
      <c r="C425" s="229"/>
      <c r="D425" s="230"/>
      <c r="E425" s="230"/>
      <c r="F425" s="230"/>
      <c r="G425" s="230"/>
      <c r="H425" s="230"/>
      <c r="I425" s="230"/>
      <c r="J425" s="230"/>
      <c r="K425" s="230"/>
      <c r="L425" s="230"/>
      <c r="M425" s="230"/>
      <c r="N425" s="230"/>
      <c r="O425" s="230"/>
      <c r="P425" s="230"/>
      <c r="Q425" s="149"/>
      <c r="R425" s="205"/>
      <c r="S425" s="205"/>
    </row>
    <row r="426" spans="1:19" ht="21">
      <c r="A426" s="228"/>
      <c r="B426" s="229"/>
      <c r="C426" s="229"/>
      <c r="D426" s="230"/>
      <c r="E426" s="230"/>
      <c r="F426" s="230"/>
      <c r="G426" s="230"/>
      <c r="H426" s="230"/>
      <c r="I426" s="230"/>
      <c r="J426" s="230"/>
      <c r="K426" s="230"/>
      <c r="L426" s="230"/>
      <c r="M426" s="230"/>
      <c r="N426" s="230"/>
      <c r="O426" s="230"/>
      <c r="P426" s="230"/>
      <c r="Q426" s="149"/>
      <c r="R426" s="205"/>
      <c r="S426" s="205"/>
    </row>
    <row r="427" spans="1:19" ht="21">
      <c r="A427" s="228"/>
      <c r="B427" s="229"/>
      <c r="C427" s="229"/>
      <c r="D427" s="230"/>
      <c r="E427" s="230"/>
      <c r="F427" s="230"/>
      <c r="G427" s="230"/>
      <c r="H427" s="230"/>
      <c r="I427" s="230"/>
      <c r="J427" s="230"/>
      <c r="K427" s="230"/>
      <c r="L427" s="230"/>
      <c r="M427" s="230"/>
      <c r="N427" s="230"/>
      <c r="O427" s="230"/>
      <c r="P427" s="230"/>
      <c r="Q427" s="149"/>
      <c r="R427" s="205"/>
      <c r="S427" s="205"/>
    </row>
    <row r="428" spans="1:19" ht="21">
      <c r="A428" s="228"/>
      <c r="B428" s="229"/>
      <c r="C428" s="229"/>
      <c r="D428" s="230"/>
      <c r="E428" s="230"/>
      <c r="F428" s="230"/>
      <c r="G428" s="230"/>
      <c r="H428" s="230"/>
      <c r="I428" s="230"/>
      <c r="J428" s="230"/>
      <c r="K428" s="230"/>
      <c r="L428" s="230"/>
      <c r="M428" s="230"/>
      <c r="N428" s="230"/>
      <c r="O428" s="230"/>
      <c r="P428" s="230"/>
      <c r="Q428" s="149"/>
      <c r="R428" s="205"/>
      <c r="S428" s="205"/>
    </row>
    <row r="429" spans="1:19" ht="21">
      <c r="A429" s="228"/>
      <c r="B429" s="229"/>
      <c r="C429" s="229"/>
      <c r="D429" s="230"/>
      <c r="E429" s="230"/>
      <c r="F429" s="230"/>
      <c r="G429" s="230"/>
      <c r="H429" s="230"/>
      <c r="I429" s="230"/>
      <c r="J429" s="230"/>
      <c r="K429" s="230"/>
      <c r="L429" s="230"/>
      <c r="M429" s="230"/>
      <c r="N429" s="230"/>
      <c r="O429" s="230"/>
      <c r="P429" s="230"/>
      <c r="Q429" s="149"/>
      <c r="R429" s="205"/>
      <c r="S429" s="205"/>
    </row>
    <row r="430" spans="1:19" ht="21">
      <c r="A430" s="228"/>
      <c r="B430" s="229"/>
      <c r="C430" s="229"/>
      <c r="D430" s="230"/>
      <c r="E430" s="230"/>
      <c r="F430" s="230"/>
      <c r="G430" s="230"/>
      <c r="H430" s="230"/>
      <c r="I430" s="230"/>
      <c r="J430" s="230"/>
      <c r="K430" s="230"/>
      <c r="L430" s="230"/>
      <c r="M430" s="230"/>
      <c r="N430" s="230"/>
      <c r="O430" s="230"/>
      <c r="P430" s="230"/>
      <c r="Q430" s="149"/>
      <c r="R430" s="205"/>
      <c r="S430" s="205"/>
    </row>
    <row r="431" spans="1:19" ht="21">
      <c r="A431" s="228"/>
      <c r="B431" s="229"/>
      <c r="C431" s="229"/>
      <c r="D431" s="230"/>
      <c r="E431" s="230"/>
      <c r="F431" s="230"/>
      <c r="G431" s="230"/>
      <c r="H431" s="230"/>
      <c r="I431" s="230"/>
      <c r="J431" s="230"/>
      <c r="K431" s="230"/>
      <c r="L431" s="230"/>
      <c r="M431" s="230"/>
      <c r="N431" s="230"/>
      <c r="O431" s="230"/>
      <c r="P431" s="230"/>
      <c r="Q431" s="149"/>
      <c r="R431" s="205"/>
      <c r="S431" s="205"/>
    </row>
    <row r="432" spans="1:19" ht="21">
      <c r="A432" s="228"/>
      <c r="B432" s="229"/>
      <c r="C432" s="229"/>
      <c r="D432" s="230"/>
      <c r="E432" s="230"/>
      <c r="F432" s="230"/>
      <c r="G432" s="230"/>
      <c r="H432" s="230"/>
      <c r="I432" s="230"/>
      <c r="J432" s="230"/>
      <c r="K432" s="230"/>
      <c r="L432" s="230"/>
      <c r="M432" s="230"/>
      <c r="N432" s="230"/>
      <c r="O432" s="230"/>
      <c r="P432" s="230"/>
      <c r="Q432" s="149"/>
      <c r="R432" s="205"/>
      <c r="S432" s="205"/>
    </row>
    <row r="433" spans="1:19" ht="21">
      <c r="A433" s="228"/>
      <c r="B433" s="229"/>
      <c r="C433" s="229"/>
      <c r="D433" s="230"/>
      <c r="E433" s="230"/>
      <c r="F433" s="230"/>
      <c r="G433" s="230"/>
      <c r="H433" s="230"/>
      <c r="I433" s="230"/>
      <c r="J433" s="230"/>
      <c r="K433" s="230"/>
      <c r="L433" s="230"/>
      <c r="M433" s="230"/>
      <c r="N433" s="230"/>
      <c r="O433" s="230"/>
      <c r="P433" s="230"/>
      <c r="Q433" s="149"/>
      <c r="R433" s="205"/>
      <c r="S433" s="205"/>
    </row>
    <row r="434" spans="1:19" ht="21">
      <c r="A434" s="228"/>
      <c r="B434" s="229"/>
      <c r="C434" s="229"/>
      <c r="D434" s="230"/>
      <c r="E434" s="230"/>
      <c r="F434" s="230"/>
      <c r="G434" s="230"/>
      <c r="H434" s="230"/>
      <c r="I434" s="230"/>
      <c r="J434" s="230"/>
      <c r="K434" s="230"/>
      <c r="L434" s="230"/>
      <c r="M434" s="230"/>
      <c r="N434" s="230"/>
      <c r="O434" s="230"/>
      <c r="P434" s="230"/>
      <c r="Q434" s="149"/>
      <c r="R434" s="205"/>
      <c r="S434" s="205"/>
    </row>
    <row r="435" spans="1:19" ht="21">
      <c r="A435" s="228"/>
      <c r="B435" s="229"/>
      <c r="C435" s="229"/>
      <c r="D435" s="230"/>
      <c r="E435" s="230"/>
      <c r="F435" s="230"/>
      <c r="G435" s="230"/>
      <c r="H435" s="230"/>
      <c r="I435" s="230"/>
      <c r="J435" s="230"/>
      <c r="K435" s="230"/>
      <c r="L435" s="230"/>
      <c r="M435" s="230"/>
      <c r="N435" s="230"/>
      <c r="O435" s="230"/>
      <c r="P435" s="230"/>
      <c r="Q435" s="149"/>
      <c r="R435" s="205"/>
      <c r="S435" s="205"/>
    </row>
    <row r="436" spans="1:19" ht="21">
      <c r="A436" s="228"/>
      <c r="B436" s="229"/>
      <c r="C436" s="229"/>
      <c r="D436" s="230"/>
      <c r="E436" s="230"/>
      <c r="F436" s="230"/>
      <c r="G436" s="230"/>
      <c r="H436" s="230"/>
      <c r="I436" s="230"/>
      <c r="J436" s="230"/>
      <c r="K436" s="230"/>
      <c r="L436" s="230"/>
      <c r="M436" s="230"/>
      <c r="N436" s="230"/>
      <c r="O436" s="230"/>
      <c r="P436" s="230"/>
      <c r="Q436" s="149"/>
      <c r="R436" s="205"/>
      <c r="S436" s="205"/>
    </row>
    <row r="437" spans="1:19" ht="21">
      <c r="A437" s="228"/>
      <c r="B437" s="229"/>
      <c r="C437" s="229"/>
      <c r="D437" s="230"/>
      <c r="E437" s="230"/>
      <c r="F437" s="230"/>
      <c r="G437" s="230"/>
      <c r="H437" s="230"/>
      <c r="I437" s="230"/>
      <c r="J437" s="230"/>
      <c r="K437" s="230"/>
      <c r="L437" s="230"/>
      <c r="M437" s="230"/>
      <c r="N437" s="230"/>
      <c r="O437" s="230"/>
      <c r="P437" s="230"/>
      <c r="Q437" s="149"/>
      <c r="R437" s="205"/>
      <c r="S437" s="205"/>
    </row>
    <row r="438" spans="1:19" ht="21">
      <c r="A438" s="228"/>
      <c r="B438" s="229"/>
      <c r="C438" s="229"/>
      <c r="D438" s="230"/>
      <c r="E438" s="230"/>
      <c r="F438" s="230"/>
      <c r="G438" s="230"/>
      <c r="H438" s="230"/>
      <c r="I438" s="230"/>
      <c r="J438" s="230"/>
      <c r="K438" s="230"/>
      <c r="L438" s="230"/>
      <c r="M438" s="230"/>
      <c r="N438" s="230"/>
      <c r="O438" s="230"/>
      <c r="P438" s="230"/>
      <c r="Q438" s="149"/>
      <c r="R438" s="205"/>
      <c r="S438" s="205"/>
    </row>
    <row r="439" spans="1:19" ht="21">
      <c r="A439" s="228"/>
      <c r="B439" s="229"/>
      <c r="C439" s="229"/>
      <c r="D439" s="230"/>
      <c r="E439" s="230"/>
      <c r="F439" s="230"/>
      <c r="G439" s="230"/>
      <c r="H439" s="230"/>
      <c r="I439" s="230"/>
      <c r="J439" s="230"/>
      <c r="K439" s="230"/>
      <c r="L439" s="230"/>
      <c r="M439" s="230"/>
      <c r="N439" s="230"/>
      <c r="O439" s="230"/>
      <c r="P439" s="230"/>
      <c r="Q439" s="149"/>
      <c r="R439" s="205"/>
      <c r="S439" s="205"/>
    </row>
    <row r="440" spans="1:19" ht="21">
      <c r="A440" s="228"/>
      <c r="B440" s="229"/>
      <c r="C440" s="229"/>
      <c r="D440" s="230"/>
      <c r="E440" s="230"/>
      <c r="F440" s="230"/>
      <c r="G440" s="230"/>
      <c r="H440" s="230"/>
      <c r="I440" s="230"/>
      <c r="J440" s="230"/>
      <c r="K440" s="230"/>
      <c r="L440" s="230"/>
      <c r="M440" s="230"/>
      <c r="N440" s="230"/>
      <c r="O440" s="230"/>
      <c r="P440" s="230"/>
      <c r="Q440" s="149"/>
      <c r="R440" s="205"/>
      <c r="S440" s="205"/>
    </row>
    <row r="441" spans="1:19" ht="21">
      <c r="A441" s="228"/>
      <c r="B441" s="229"/>
      <c r="C441" s="229"/>
      <c r="D441" s="230"/>
      <c r="E441" s="230"/>
      <c r="F441" s="230"/>
      <c r="G441" s="230"/>
      <c r="H441" s="230"/>
      <c r="I441" s="230"/>
      <c r="J441" s="230"/>
      <c r="K441" s="230"/>
      <c r="L441" s="230"/>
      <c r="M441" s="230"/>
      <c r="N441" s="230"/>
      <c r="O441" s="230"/>
      <c r="P441" s="230"/>
      <c r="Q441" s="149"/>
      <c r="R441" s="205"/>
      <c r="S441" s="205"/>
    </row>
    <row r="442" spans="1:19" ht="21">
      <c r="A442" s="228"/>
      <c r="B442" s="229"/>
      <c r="C442" s="229"/>
      <c r="D442" s="230"/>
      <c r="E442" s="230"/>
      <c r="F442" s="230"/>
      <c r="G442" s="230"/>
      <c r="H442" s="230"/>
      <c r="I442" s="230"/>
      <c r="J442" s="230"/>
      <c r="K442" s="230"/>
      <c r="L442" s="230"/>
      <c r="M442" s="230"/>
      <c r="N442" s="230"/>
      <c r="O442" s="230"/>
      <c r="P442" s="230"/>
      <c r="Q442" s="149"/>
      <c r="R442" s="205"/>
      <c r="S442" s="205"/>
    </row>
    <row r="443" spans="1:19" ht="21">
      <c r="A443" s="228"/>
      <c r="B443" s="229"/>
      <c r="C443" s="229"/>
      <c r="D443" s="230"/>
      <c r="E443" s="230"/>
      <c r="F443" s="230"/>
      <c r="G443" s="230"/>
      <c r="H443" s="230"/>
      <c r="I443" s="230"/>
      <c r="J443" s="230"/>
      <c r="K443" s="230"/>
      <c r="L443" s="230"/>
      <c r="M443" s="230"/>
      <c r="N443" s="230"/>
      <c r="O443" s="230"/>
      <c r="P443" s="230"/>
      <c r="Q443" s="149"/>
      <c r="R443" s="205"/>
      <c r="S443" s="205"/>
    </row>
    <row r="444" spans="1:19" ht="21">
      <c r="A444" s="228"/>
      <c r="B444" s="229"/>
      <c r="C444" s="229"/>
      <c r="D444" s="230"/>
      <c r="E444" s="230"/>
      <c r="F444" s="230"/>
      <c r="G444" s="230"/>
      <c r="H444" s="230"/>
      <c r="I444" s="230"/>
      <c r="J444" s="230"/>
      <c r="K444" s="230"/>
      <c r="L444" s="230"/>
      <c r="M444" s="230"/>
      <c r="N444" s="230"/>
      <c r="O444" s="230"/>
      <c r="P444" s="230"/>
      <c r="Q444" s="149"/>
      <c r="R444" s="205"/>
      <c r="S444" s="205"/>
    </row>
    <row r="445" spans="1:19" ht="21">
      <c r="A445" s="228"/>
      <c r="B445" s="229"/>
      <c r="C445" s="229"/>
      <c r="D445" s="230"/>
      <c r="E445" s="230"/>
      <c r="F445" s="230"/>
      <c r="G445" s="230"/>
      <c r="H445" s="230"/>
      <c r="I445" s="230"/>
      <c r="J445" s="230"/>
      <c r="K445" s="230"/>
      <c r="L445" s="230"/>
      <c r="M445" s="230"/>
      <c r="N445" s="230"/>
      <c r="O445" s="230"/>
      <c r="P445" s="230"/>
      <c r="Q445" s="149"/>
      <c r="R445" s="205"/>
      <c r="S445" s="205"/>
    </row>
    <row r="446" spans="1:19" ht="21">
      <c r="A446" s="228"/>
      <c r="B446" s="229"/>
      <c r="C446" s="229"/>
      <c r="D446" s="230"/>
      <c r="E446" s="230"/>
      <c r="F446" s="230"/>
      <c r="G446" s="230"/>
      <c r="H446" s="230"/>
      <c r="I446" s="230"/>
      <c r="J446" s="230"/>
      <c r="K446" s="230"/>
      <c r="L446" s="230"/>
      <c r="M446" s="230"/>
      <c r="N446" s="230"/>
      <c r="O446" s="230"/>
      <c r="P446" s="230"/>
      <c r="Q446" s="149"/>
      <c r="R446" s="205"/>
      <c r="S446" s="205"/>
    </row>
    <row r="447" spans="1:19" ht="21">
      <c r="A447" s="228"/>
      <c r="B447" s="229"/>
      <c r="C447" s="229"/>
      <c r="D447" s="230"/>
      <c r="E447" s="230"/>
      <c r="F447" s="230"/>
      <c r="G447" s="230"/>
      <c r="H447" s="230"/>
      <c r="I447" s="230"/>
      <c r="J447" s="230"/>
      <c r="K447" s="230"/>
      <c r="L447" s="230"/>
      <c r="M447" s="230"/>
      <c r="N447" s="230"/>
      <c r="O447" s="230"/>
      <c r="P447" s="230"/>
      <c r="Q447" s="149"/>
      <c r="R447" s="205"/>
      <c r="S447" s="205"/>
    </row>
    <row r="448" spans="1:19" ht="21">
      <c r="A448" s="228"/>
      <c r="B448" s="229"/>
      <c r="C448" s="229"/>
      <c r="D448" s="230"/>
      <c r="E448" s="230"/>
      <c r="F448" s="230"/>
      <c r="G448" s="230"/>
      <c r="H448" s="230"/>
      <c r="I448" s="230"/>
      <c r="J448" s="230"/>
      <c r="K448" s="230"/>
      <c r="L448" s="230"/>
      <c r="M448" s="230"/>
      <c r="N448" s="230"/>
      <c r="O448" s="230"/>
      <c r="P448" s="230"/>
      <c r="Q448" s="149"/>
      <c r="R448" s="205"/>
      <c r="S448" s="205"/>
    </row>
    <row r="449" spans="1:19" ht="21">
      <c r="A449" s="228"/>
      <c r="B449" s="229"/>
      <c r="C449" s="229"/>
      <c r="D449" s="230"/>
      <c r="E449" s="230"/>
      <c r="F449" s="230"/>
      <c r="G449" s="230"/>
      <c r="H449" s="230"/>
      <c r="I449" s="230"/>
      <c r="J449" s="230"/>
      <c r="K449" s="230"/>
      <c r="L449" s="230"/>
      <c r="M449" s="230"/>
      <c r="N449" s="230"/>
      <c r="O449" s="230"/>
      <c r="P449" s="230"/>
      <c r="Q449" s="149"/>
      <c r="R449" s="205"/>
      <c r="S449" s="205"/>
    </row>
    <row r="450" spans="1:19" ht="21">
      <c r="A450" s="228"/>
      <c r="B450" s="229"/>
      <c r="C450" s="229"/>
      <c r="D450" s="230"/>
      <c r="E450" s="230"/>
      <c r="F450" s="230"/>
      <c r="G450" s="230"/>
      <c r="H450" s="230"/>
      <c r="I450" s="230"/>
      <c r="J450" s="230"/>
      <c r="K450" s="230"/>
      <c r="L450" s="230"/>
      <c r="M450" s="230"/>
      <c r="N450" s="230"/>
      <c r="O450" s="230"/>
      <c r="P450" s="230"/>
      <c r="Q450" s="149"/>
      <c r="R450" s="205"/>
      <c r="S450" s="205"/>
    </row>
    <row r="451" spans="1:19" ht="21">
      <c r="A451" s="228"/>
      <c r="B451" s="229"/>
      <c r="C451" s="229"/>
      <c r="D451" s="230"/>
      <c r="E451" s="230"/>
      <c r="F451" s="230"/>
      <c r="G451" s="230"/>
      <c r="H451" s="230"/>
      <c r="I451" s="230"/>
      <c r="J451" s="230"/>
      <c r="K451" s="230"/>
      <c r="L451" s="230"/>
      <c r="M451" s="230"/>
      <c r="N451" s="230"/>
      <c r="O451" s="230"/>
      <c r="P451" s="230"/>
      <c r="Q451" s="149"/>
      <c r="R451" s="205"/>
      <c r="S451" s="205"/>
    </row>
    <row r="452" spans="1:19" ht="21">
      <c r="A452" s="228"/>
      <c r="B452" s="229"/>
      <c r="C452" s="229"/>
      <c r="D452" s="230"/>
      <c r="E452" s="230"/>
      <c r="F452" s="230"/>
      <c r="G452" s="230"/>
      <c r="H452" s="230"/>
      <c r="I452" s="230"/>
      <c r="J452" s="230"/>
      <c r="K452" s="230"/>
      <c r="L452" s="230"/>
      <c r="M452" s="230"/>
      <c r="N452" s="230"/>
      <c r="O452" s="230"/>
      <c r="P452" s="230"/>
      <c r="Q452" s="149"/>
      <c r="R452" s="205"/>
      <c r="S452" s="205"/>
    </row>
    <row r="453" spans="1:19" ht="21">
      <c r="A453" s="228"/>
      <c r="B453" s="229"/>
      <c r="C453" s="229"/>
      <c r="D453" s="230"/>
      <c r="E453" s="230"/>
      <c r="F453" s="230"/>
      <c r="G453" s="230"/>
      <c r="H453" s="230"/>
      <c r="I453" s="230"/>
      <c r="J453" s="230"/>
      <c r="K453" s="230"/>
      <c r="L453" s="230"/>
      <c r="M453" s="230"/>
      <c r="N453" s="230"/>
      <c r="O453" s="230"/>
      <c r="P453" s="230"/>
      <c r="Q453" s="149"/>
      <c r="R453" s="205"/>
      <c r="S453" s="205"/>
    </row>
    <row r="454" spans="1:19" ht="21">
      <c r="A454" s="228"/>
      <c r="B454" s="229"/>
      <c r="C454" s="229"/>
      <c r="D454" s="230"/>
      <c r="E454" s="230"/>
      <c r="F454" s="230"/>
      <c r="G454" s="230"/>
      <c r="H454" s="230"/>
      <c r="I454" s="230"/>
      <c r="J454" s="230"/>
      <c r="K454" s="230"/>
      <c r="L454" s="230"/>
      <c r="M454" s="230"/>
      <c r="N454" s="230"/>
      <c r="O454" s="230"/>
      <c r="P454" s="230"/>
      <c r="Q454" s="149"/>
      <c r="R454" s="205"/>
      <c r="S454" s="205"/>
    </row>
    <row r="455" spans="1:19" ht="21">
      <c r="A455" s="228"/>
      <c r="B455" s="229"/>
      <c r="C455" s="229"/>
      <c r="D455" s="230"/>
      <c r="E455" s="230"/>
      <c r="F455" s="230"/>
      <c r="G455" s="230"/>
      <c r="H455" s="230"/>
      <c r="I455" s="230"/>
      <c r="J455" s="230"/>
      <c r="K455" s="230"/>
      <c r="L455" s="230"/>
      <c r="M455" s="230"/>
      <c r="N455" s="230"/>
      <c r="O455" s="230"/>
      <c r="P455" s="230"/>
      <c r="Q455" s="149"/>
      <c r="R455" s="205"/>
      <c r="S455" s="205"/>
    </row>
    <row r="456" spans="1:19" ht="21">
      <c r="A456" s="228"/>
      <c r="B456" s="229"/>
      <c r="C456" s="229"/>
      <c r="D456" s="230"/>
      <c r="E456" s="230"/>
      <c r="F456" s="230"/>
      <c r="G456" s="230"/>
      <c r="H456" s="230"/>
      <c r="I456" s="230"/>
      <c r="J456" s="230"/>
      <c r="K456" s="230"/>
      <c r="L456" s="230"/>
      <c r="M456" s="230"/>
      <c r="N456" s="230"/>
      <c r="O456" s="230"/>
      <c r="P456" s="230"/>
      <c r="Q456" s="149"/>
      <c r="R456" s="205"/>
      <c r="S456" s="205"/>
    </row>
    <row r="457" spans="1:19" ht="21">
      <c r="A457" s="228"/>
      <c r="B457" s="229"/>
      <c r="C457" s="229"/>
      <c r="D457" s="230"/>
      <c r="E457" s="230"/>
      <c r="F457" s="230"/>
      <c r="G457" s="230"/>
      <c r="H457" s="230"/>
      <c r="I457" s="230"/>
      <c r="J457" s="230"/>
      <c r="K457" s="230"/>
      <c r="L457" s="230"/>
      <c r="M457" s="230"/>
      <c r="N457" s="230"/>
      <c r="O457" s="230"/>
      <c r="P457" s="230"/>
      <c r="Q457" s="149"/>
      <c r="R457" s="205"/>
      <c r="S457" s="205"/>
    </row>
    <row r="458" spans="1:19" ht="21">
      <c r="A458" s="228"/>
      <c r="B458" s="229"/>
      <c r="C458" s="229"/>
      <c r="D458" s="230"/>
      <c r="E458" s="230"/>
      <c r="F458" s="230"/>
      <c r="G458" s="230"/>
      <c r="H458" s="230"/>
      <c r="I458" s="230"/>
      <c r="J458" s="230"/>
      <c r="K458" s="230"/>
      <c r="L458" s="230"/>
      <c r="M458" s="230"/>
      <c r="N458" s="230"/>
      <c r="O458" s="230"/>
      <c r="P458" s="230"/>
      <c r="Q458" s="149"/>
      <c r="R458" s="205"/>
      <c r="S458" s="205"/>
    </row>
    <row r="459" spans="1:19" ht="21">
      <c r="A459" s="228"/>
      <c r="B459" s="229"/>
      <c r="C459" s="229"/>
      <c r="D459" s="230"/>
      <c r="E459" s="230"/>
      <c r="F459" s="230"/>
      <c r="G459" s="230"/>
      <c r="H459" s="230"/>
      <c r="I459" s="230"/>
      <c r="J459" s="230"/>
      <c r="K459" s="230"/>
      <c r="L459" s="230"/>
      <c r="M459" s="230"/>
      <c r="N459" s="230"/>
      <c r="O459" s="230"/>
      <c r="P459" s="230"/>
      <c r="Q459" s="149"/>
      <c r="R459" s="205"/>
      <c r="S459" s="205"/>
    </row>
    <row r="460" spans="1:19" ht="21">
      <c r="A460" s="228"/>
      <c r="B460" s="229"/>
      <c r="C460" s="229"/>
      <c r="D460" s="230"/>
      <c r="E460" s="230"/>
      <c r="F460" s="230"/>
      <c r="G460" s="230"/>
      <c r="H460" s="230"/>
      <c r="I460" s="230"/>
      <c r="J460" s="230"/>
      <c r="K460" s="230"/>
      <c r="L460" s="230"/>
      <c r="M460" s="230"/>
      <c r="N460" s="230"/>
      <c r="O460" s="230"/>
      <c r="P460" s="230"/>
      <c r="Q460" s="149"/>
      <c r="R460" s="205"/>
      <c r="S460" s="205"/>
    </row>
    <row r="461" spans="1:19" ht="21">
      <c r="A461" s="228"/>
      <c r="B461" s="229"/>
      <c r="C461" s="229"/>
      <c r="D461" s="230"/>
      <c r="E461" s="230"/>
      <c r="F461" s="230"/>
      <c r="G461" s="230"/>
      <c r="H461" s="230"/>
      <c r="I461" s="230"/>
      <c r="J461" s="230"/>
      <c r="K461" s="230"/>
      <c r="L461" s="230"/>
      <c r="M461" s="230"/>
      <c r="N461" s="230"/>
      <c r="O461" s="230"/>
      <c r="P461" s="230"/>
      <c r="Q461" s="149"/>
      <c r="R461" s="205"/>
      <c r="S461" s="205"/>
    </row>
    <row r="462" spans="1:19" ht="21">
      <c r="A462" s="228"/>
      <c r="B462" s="229"/>
      <c r="C462" s="229"/>
      <c r="D462" s="230"/>
      <c r="E462" s="230"/>
      <c r="F462" s="230"/>
      <c r="G462" s="230"/>
      <c r="H462" s="230"/>
      <c r="I462" s="230"/>
      <c r="J462" s="230"/>
      <c r="K462" s="230"/>
      <c r="L462" s="230"/>
      <c r="M462" s="230"/>
      <c r="N462" s="230"/>
      <c r="O462" s="230"/>
      <c r="P462" s="230"/>
      <c r="Q462" s="149"/>
      <c r="R462" s="205"/>
      <c r="S462" s="205"/>
    </row>
    <row r="463" spans="1:19" ht="21">
      <c r="A463" s="228"/>
      <c r="B463" s="229"/>
      <c r="C463" s="229"/>
      <c r="D463" s="230"/>
      <c r="E463" s="230"/>
      <c r="F463" s="230"/>
      <c r="G463" s="230"/>
      <c r="H463" s="230"/>
      <c r="I463" s="230"/>
      <c r="J463" s="230"/>
      <c r="K463" s="230"/>
      <c r="L463" s="230"/>
      <c r="M463" s="230"/>
      <c r="N463" s="230"/>
      <c r="O463" s="230"/>
      <c r="P463" s="230"/>
      <c r="Q463" s="149"/>
      <c r="R463" s="205"/>
      <c r="S463" s="205"/>
    </row>
    <row r="464" spans="1:19" ht="21">
      <c r="A464" s="228"/>
      <c r="B464" s="229"/>
      <c r="C464" s="229"/>
      <c r="D464" s="230"/>
      <c r="E464" s="230"/>
      <c r="F464" s="230"/>
      <c r="G464" s="230"/>
      <c r="H464" s="230"/>
      <c r="I464" s="230"/>
      <c r="J464" s="230"/>
      <c r="K464" s="230"/>
      <c r="L464" s="230"/>
      <c r="M464" s="230"/>
      <c r="N464" s="230"/>
      <c r="O464" s="230"/>
      <c r="P464" s="230"/>
      <c r="Q464" s="149"/>
      <c r="R464" s="205"/>
      <c r="S464" s="205"/>
    </row>
    <row r="465" spans="1:19" ht="21">
      <c r="A465" s="228"/>
      <c r="B465" s="229"/>
      <c r="C465" s="229"/>
      <c r="D465" s="230"/>
      <c r="E465" s="230"/>
      <c r="F465" s="230"/>
      <c r="G465" s="230"/>
      <c r="H465" s="230"/>
      <c r="I465" s="230"/>
      <c r="J465" s="230"/>
      <c r="K465" s="230"/>
      <c r="L465" s="230"/>
      <c r="M465" s="230"/>
      <c r="N465" s="230"/>
      <c r="O465" s="230"/>
      <c r="P465" s="230"/>
      <c r="Q465" s="149"/>
      <c r="R465" s="205"/>
      <c r="S465" s="205"/>
    </row>
    <row r="466" spans="1:19" ht="21">
      <c r="A466" s="228"/>
      <c r="B466" s="229"/>
      <c r="C466" s="229"/>
      <c r="D466" s="230"/>
      <c r="E466" s="230"/>
      <c r="F466" s="230"/>
      <c r="G466" s="230"/>
      <c r="H466" s="230"/>
      <c r="I466" s="230"/>
      <c r="J466" s="230"/>
      <c r="K466" s="230"/>
      <c r="L466" s="230"/>
      <c r="M466" s="230"/>
      <c r="N466" s="230"/>
      <c r="O466" s="230"/>
      <c r="P466" s="230"/>
      <c r="Q466" s="149"/>
      <c r="R466" s="205"/>
      <c r="S466" s="205"/>
    </row>
    <row r="467" spans="1:19" ht="21">
      <c r="A467" s="228"/>
      <c r="B467" s="229"/>
      <c r="C467" s="229"/>
      <c r="D467" s="230"/>
      <c r="E467" s="230"/>
      <c r="F467" s="230"/>
      <c r="G467" s="230"/>
      <c r="H467" s="230"/>
      <c r="I467" s="230"/>
      <c r="J467" s="230"/>
      <c r="K467" s="230"/>
      <c r="L467" s="230"/>
      <c r="M467" s="230"/>
      <c r="N467" s="230"/>
      <c r="O467" s="230"/>
      <c r="P467" s="230"/>
      <c r="Q467" s="149"/>
      <c r="R467" s="205"/>
      <c r="S467" s="205"/>
    </row>
    <row r="468" spans="1:19" ht="21">
      <c r="A468" s="228"/>
      <c r="B468" s="229"/>
      <c r="C468" s="229"/>
      <c r="D468" s="230"/>
      <c r="E468" s="230"/>
      <c r="F468" s="230"/>
      <c r="G468" s="230"/>
      <c r="H468" s="230"/>
      <c r="I468" s="230"/>
      <c r="J468" s="230"/>
      <c r="K468" s="230"/>
      <c r="L468" s="230"/>
      <c r="M468" s="230"/>
      <c r="N468" s="230"/>
      <c r="O468" s="230"/>
      <c r="P468" s="230"/>
      <c r="Q468" s="149"/>
      <c r="R468" s="205"/>
      <c r="S468" s="205"/>
    </row>
    <row r="469" spans="1:19" ht="21">
      <c r="A469" s="228"/>
      <c r="B469" s="229"/>
      <c r="C469" s="229"/>
      <c r="D469" s="230"/>
      <c r="E469" s="230"/>
      <c r="F469" s="230"/>
      <c r="G469" s="230"/>
      <c r="H469" s="230"/>
      <c r="I469" s="230"/>
      <c r="J469" s="230"/>
      <c r="K469" s="230"/>
      <c r="L469" s="230"/>
      <c r="M469" s="230"/>
      <c r="N469" s="230"/>
      <c r="O469" s="230"/>
      <c r="P469" s="230"/>
      <c r="Q469" s="149"/>
      <c r="R469" s="205"/>
      <c r="S469" s="205"/>
    </row>
    <row r="470" spans="1:19" ht="21">
      <c r="A470" s="228"/>
      <c r="B470" s="229"/>
      <c r="C470" s="229"/>
      <c r="D470" s="230"/>
      <c r="E470" s="230"/>
      <c r="F470" s="230"/>
      <c r="G470" s="230"/>
      <c r="H470" s="230"/>
      <c r="I470" s="230"/>
      <c r="J470" s="230"/>
      <c r="K470" s="230"/>
      <c r="L470" s="230"/>
      <c r="M470" s="230"/>
      <c r="N470" s="230"/>
      <c r="O470" s="230"/>
      <c r="P470" s="230"/>
      <c r="Q470" s="149"/>
      <c r="R470" s="205"/>
      <c r="S470" s="205"/>
    </row>
    <row r="471" spans="1:19" ht="21">
      <c r="A471" s="228"/>
      <c r="B471" s="229"/>
      <c r="C471" s="229"/>
      <c r="D471" s="230"/>
      <c r="E471" s="230"/>
      <c r="F471" s="230"/>
      <c r="G471" s="230"/>
      <c r="H471" s="230"/>
      <c r="I471" s="230"/>
      <c r="J471" s="230"/>
      <c r="K471" s="230"/>
      <c r="L471" s="230"/>
      <c r="M471" s="230"/>
      <c r="N471" s="230"/>
      <c r="O471" s="230"/>
      <c r="P471" s="230"/>
      <c r="Q471" s="149"/>
      <c r="R471" s="205"/>
      <c r="S471" s="205"/>
    </row>
    <row r="472" spans="1:19" ht="21">
      <c r="A472" s="228"/>
      <c r="B472" s="229"/>
      <c r="C472" s="229"/>
      <c r="D472" s="230"/>
      <c r="E472" s="230"/>
      <c r="F472" s="230"/>
      <c r="G472" s="230"/>
      <c r="H472" s="230"/>
      <c r="I472" s="230"/>
      <c r="J472" s="230"/>
      <c r="K472" s="230"/>
      <c r="L472" s="230"/>
      <c r="M472" s="230"/>
      <c r="N472" s="230"/>
      <c r="O472" s="230"/>
      <c r="P472" s="230"/>
      <c r="Q472" s="149"/>
      <c r="R472" s="205"/>
      <c r="S472" s="205"/>
    </row>
    <row r="473" spans="1:19" ht="21">
      <c r="A473" s="228"/>
      <c r="B473" s="229"/>
      <c r="C473" s="229"/>
      <c r="D473" s="230"/>
      <c r="E473" s="230"/>
      <c r="F473" s="230"/>
      <c r="G473" s="230"/>
      <c r="H473" s="230"/>
      <c r="I473" s="230"/>
      <c r="J473" s="230"/>
      <c r="K473" s="230"/>
      <c r="L473" s="230"/>
      <c r="M473" s="230"/>
      <c r="N473" s="230"/>
      <c r="O473" s="230"/>
      <c r="P473" s="230"/>
      <c r="Q473" s="149"/>
      <c r="R473" s="205"/>
      <c r="S473" s="205"/>
    </row>
    <row r="474" spans="1:19" ht="21">
      <c r="A474" s="228"/>
      <c r="B474" s="229"/>
      <c r="C474" s="229"/>
      <c r="D474" s="230"/>
      <c r="E474" s="230"/>
      <c r="F474" s="230"/>
      <c r="G474" s="230"/>
      <c r="H474" s="230"/>
      <c r="I474" s="230"/>
      <c r="J474" s="230"/>
      <c r="K474" s="230"/>
      <c r="L474" s="230"/>
      <c r="M474" s="230"/>
      <c r="N474" s="230"/>
      <c r="O474" s="230"/>
      <c r="P474" s="230"/>
      <c r="Q474" s="149"/>
      <c r="R474" s="205"/>
      <c r="S474" s="205"/>
    </row>
    <row r="475" spans="1:19" ht="21">
      <c r="A475" s="228"/>
      <c r="B475" s="229"/>
      <c r="C475" s="229"/>
      <c r="D475" s="230"/>
      <c r="E475" s="230"/>
      <c r="F475" s="230"/>
      <c r="G475" s="230"/>
      <c r="H475" s="230"/>
      <c r="I475" s="230"/>
      <c r="J475" s="230"/>
      <c r="K475" s="230"/>
      <c r="L475" s="230"/>
      <c r="M475" s="230"/>
      <c r="N475" s="230"/>
      <c r="O475" s="230"/>
      <c r="P475" s="230"/>
      <c r="Q475" s="149"/>
      <c r="R475" s="205"/>
      <c r="S475" s="205"/>
    </row>
    <row r="476" spans="1:19" ht="21">
      <c r="A476" s="228"/>
      <c r="B476" s="229"/>
      <c r="C476" s="229"/>
      <c r="D476" s="230"/>
      <c r="E476" s="230"/>
      <c r="F476" s="230"/>
      <c r="G476" s="230"/>
      <c r="H476" s="230"/>
      <c r="I476" s="230"/>
      <c r="J476" s="230"/>
      <c r="K476" s="230"/>
      <c r="L476" s="230"/>
      <c r="M476" s="230"/>
      <c r="N476" s="230"/>
      <c r="O476" s="230"/>
      <c r="P476" s="230"/>
      <c r="Q476" s="149"/>
      <c r="R476" s="205"/>
      <c r="S476" s="205"/>
    </row>
    <row r="477" spans="1:19" ht="21">
      <c r="A477" s="228"/>
      <c r="B477" s="229"/>
      <c r="C477" s="229"/>
      <c r="D477" s="230"/>
      <c r="E477" s="230"/>
      <c r="F477" s="230"/>
      <c r="G477" s="230"/>
      <c r="H477" s="230"/>
      <c r="I477" s="230"/>
      <c r="J477" s="230"/>
      <c r="K477" s="230"/>
      <c r="L477" s="230"/>
      <c r="M477" s="230"/>
      <c r="N477" s="230"/>
      <c r="O477" s="230"/>
      <c r="P477" s="230"/>
      <c r="Q477" s="149"/>
      <c r="R477" s="205"/>
      <c r="S477" s="205"/>
    </row>
    <row r="478" spans="1:19" ht="21">
      <c r="A478" s="228"/>
      <c r="B478" s="229"/>
      <c r="C478" s="229"/>
      <c r="D478" s="230"/>
      <c r="E478" s="230"/>
      <c r="F478" s="230"/>
      <c r="G478" s="230"/>
      <c r="H478" s="230"/>
      <c r="I478" s="230"/>
      <c r="J478" s="230"/>
      <c r="K478" s="230"/>
      <c r="L478" s="230"/>
      <c r="M478" s="230"/>
      <c r="N478" s="230"/>
      <c r="O478" s="230"/>
      <c r="P478" s="230"/>
      <c r="Q478" s="149"/>
      <c r="R478" s="205"/>
      <c r="S478" s="205"/>
    </row>
    <row r="479" spans="1:19" ht="21">
      <c r="A479" s="228"/>
      <c r="B479" s="229"/>
      <c r="C479" s="229"/>
      <c r="D479" s="230"/>
      <c r="E479" s="230"/>
      <c r="F479" s="230"/>
      <c r="G479" s="230"/>
      <c r="H479" s="230"/>
      <c r="I479" s="230"/>
      <c r="J479" s="230"/>
      <c r="K479" s="230"/>
      <c r="L479" s="230"/>
      <c r="M479" s="230"/>
      <c r="N479" s="230"/>
      <c r="O479" s="230"/>
      <c r="P479" s="230"/>
      <c r="Q479" s="149"/>
      <c r="R479" s="205"/>
      <c r="S479" s="205"/>
    </row>
    <row r="480" spans="1:19" ht="21">
      <c r="A480" s="228"/>
      <c r="B480" s="229"/>
      <c r="C480" s="229"/>
      <c r="D480" s="230"/>
      <c r="E480" s="230"/>
      <c r="F480" s="230"/>
      <c r="G480" s="230"/>
      <c r="H480" s="230"/>
      <c r="I480" s="230"/>
      <c r="J480" s="230"/>
      <c r="K480" s="230"/>
      <c r="L480" s="230"/>
      <c r="M480" s="230"/>
      <c r="N480" s="230"/>
      <c r="O480" s="230"/>
      <c r="P480" s="230"/>
      <c r="Q480" s="149"/>
      <c r="R480" s="205"/>
      <c r="S480" s="205"/>
    </row>
    <row r="481" spans="1:19" ht="21">
      <c r="A481" s="228"/>
      <c r="B481" s="229"/>
      <c r="C481" s="229"/>
      <c r="D481" s="230"/>
      <c r="E481" s="230"/>
      <c r="F481" s="230"/>
      <c r="G481" s="230"/>
      <c r="H481" s="230"/>
      <c r="I481" s="230"/>
      <c r="J481" s="230"/>
      <c r="K481" s="230"/>
      <c r="L481" s="230"/>
      <c r="M481" s="230"/>
      <c r="N481" s="230"/>
      <c r="O481" s="230"/>
      <c r="P481" s="230"/>
      <c r="Q481" s="149"/>
      <c r="R481" s="205"/>
      <c r="S481" s="205"/>
    </row>
    <row r="482" spans="1:19" ht="21">
      <c r="A482" s="228"/>
      <c r="B482" s="229"/>
      <c r="C482" s="229"/>
      <c r="D482" s="230"/>
      <c r="E482" s="230"/>
      <c r="F482" s="230"/>
      <c r="G482" s="230"/>
      <c r="H482" s="230"/>
      <c r="I482" s="230"/>
      <c r="J482" s="230"/>
      <c r="K482" s="230"/>
      <c r="L482" s="230"/>
      <c r="M482" s="230"/>
      <c r="N482" s="230"/>
      <c r="O482" s="230"/>
      <c r="P482" s="230"/>
      <c r="Q482" s="149"/>
      <c r="R482" s="205"/>
      <c r="S482" s="205"/>
    </row>
    <row r="483" spans="1:19" ht="21">
      <c r="A483" s="228"/>
      <c r="B483" s="229"/>
      <c r="C483" s="229"/>
      <c r="D483" s="230"/>
      <c r="E483" s="230"/>
      <c r="F483" s="230"/>
      <c r="G483" s="230"/>
      <c r="H483" s="230"/>
      <c r="I483" s="230"/>
      <c r="J483" s="230"/>
      <c r="K483" s="230"/>
      <c r="L483" s="230"/>
      <c r="M483" s="230"/>
      <c r="N483" s="230"/>
      <c r="O483" s="230"/>
      <c r="P483" s="230"/>
      <c r="Q483" s="149"/>
      <c r="R483" s="205"/>
      <c r="S483" s="205"/>
    </row>
    <row r="484" spans="1:19" ht="21">
      <c r="A484" s="228"/>
      <c r="B484" s="229"/>
      <c r="C484" s="229"/>
      <c r="D484" s="230"/>
      <c r="E484" s="230"/>
      <c r="F484" s="230"/>
      <c r="G484" s="230"/>
      <c r="H484" s="230"/>
      <c r="I484" s="230"/>
      <c r="J484" s="230"/>
      <c r="K484" s="230"/>
      <c r="L484" s="230"/>
      <c r="M484" s="230"/>
      <c r="N484" s="230"/>
      <c r="O484" s="230"/>
      <c r="P484" s="230"/>
      <c r="Q484" s="149"/>
      <c r="R484" s="205"/>
      <c r="S484" s="205"/>
    </row>
    <row r="485" spans="1:19" ht="21">
      <c r="A485" s="228"/>
      <c r="B485" s="229"/>
      <c r="C485" s="229"/>
      <c r="D485" s="230"/>
      <c r="E485" s="230"/>
      <c r="F485" s="230"/>
      <c r="G485" s="230"/>
      <c r="H485" s="230"/>
      <c r="I485" s="230"/>
      <c r="J485" s="230"/>
      <c r="K485" s="230"/>
      <c r="L485" s="230"/>
      <c r="M485" s="230"/>
      <c r="N485" s="230"/>
      <c r="O485" s="230"/>
      <c r="P485" s="230"/>
      <c r="Q485" s="149"/>
      <c r="R485" s="205"/>
      <c r="S485" s="205"/>
    </row>
    <row r="486" spans="1:19" ht="21">
      <c r="A486" s="228"/>
      <c r="B486" s="229"/>
      <c r="C486" s="229"/>
      <c r="D486" s="230"/>
      <c r="E486" s="230"/>
      <c r="F486" s="230"/>
      <c r="G486" s="230"/>
      <c r="H486" s="230"/>
      <c r="I486" s="230"/>
      <c r="J486" s="230"/>
      <c r="K486" s="230"/>
      <c r="L486" s="230"/>
      <c r="M486" s="230"/>
      <c r="N486" s="230"/>
      <c r="O486" s="230"/>
      <c r="P486" s="230"/>
      <c r="Q486" s="149"/>
      <c r="R486" s="205"/>
      <c r="S486" s="205"/>
    </row>
    <row r="487" spans="1:19" ht="21">
      <c r="A487" s="228"/>
      <c r="B487" s="229"/>
      <c r="C487" s="229"/>
      <c r="D487" s="230"/>
      <c r="E487" s="230"/>
      <c r="F487" s="230"/>
      <c r="G487" s="230"/>
      <c r="H487" s="230"/>
      <c r="I487" s="230"/>
      <c r="J487" s="230"/>
      <c r="K487" s="230"/>
      <c r="L487" s="230"/>
      <c r="M487" s="230"/>
      <c r="N487" s="230"/>
      <c r="O487" s="230"/>
      <c r="P487" s="230"/>
      <c r="Q487" s="149"/>
      <c r="R487" s="205"/>
      <c r="S487" s="205"/>
    </row>
    <row r="488" spans="1:19" ht="21">
      <c r="A488" s="228"/>
      <c r="B488" s="229"/>
      <c r="C488" s="229"/>
      <c r="D488" s="230"/>
      <c r="E488" s="230"/>
      <c r="F488" s="230"/>
      <c r="G488" s="230"/>
      <c r="H488" s="230"/>
      <c r="I488" s="230"/>
      <c r="J488" s="230"/>
      <c r="K488" s="230"/>
      <c r="L488" s="230"/>
      <c r="M488" s="230"/>
      <c r="N488" s="230"/>
      <c r="O488" s="230"/>
      <c r="P488" s="230"/>
      <c r="Q488" s="149"/>
      <c r="R488" s="205"/>
      <c r="S488" s="205"/>
    </row>
    <row r="489" spans="1:19" ht="21">
      <c r="A489" s="228"/>
      <c r="B489" s="229"/>
      <c r="C489" s="229"/>
      <c r="D489" s="230"/>
      <c r="E489" s="230"/>
      <c r="F489" s="230"/>
      <c r="G489" s="230"/>
      <c r="H489" s="230"/>
      <c r="I489" s="230"/>
      <c r="J489" s="230"/>
      <c r="K489" s="230"/>
      <c r="L489" s="230"/>
      <c r="M489" s="230"/>
      <c r="N489" s="230"/>
      <c r="O489" s="230"/>
      <c r="P489" s="230"/>
      <c r="Q489" s="149"/>
      <c r="R489" s="205"/>
      <c r="S489" s="205"/>
    </row>
    <row r="490" spans="1:19" ht="21">
      <c r="A490" s="228"/>
      <c r="B490" s="229"/>
      <c r="C490" s="229"/>
      <c r="D490" s="230"/>
      <c r="E490" s="230"/>
      <c r="F490" s="230"/>
      <c r="G490" s="230"/>
      <c r="H490" s="230"/>
      <c r="I490" s="230"/>
      <c r="J490" s="230"/>
      <c r="K490" s="230"/>
      <c r="L490" s="230"/>
      <c r="M490" s="230"/>
      <c r="N490" s="230"/>
      <c r="O490" s="230"/>
      <c r="P490" s="230"/>
      <c r="Q490" s="149"/>
      <c r="R490" s="205"/>
      <c r="S490" s="205"/>
    </row>
    <row r="491" spans="1:19" ht="21">
      <c r="A491" s="228"/>
      <c r="B491" s="229"/>
      <c r="C491" s="229"/>
      <c r="D491" s="230"/>
      <c r="E491" s="230"/>
      <c r="F491" s="230"/>
      <c r="G491" s="230"/>
      <c r="H491" s="230"/>
      <c r="I491" s="230"/>
      <c r="J491" s="230"/>
      <c r="K491" s="230"/>
      <c r="L491" s="230"/>
      <c r="M491" s="230"/>
      <c r="N491" s="230"/>
      <c r="O491" s="230"/>
      <c r="P491" s="230"/>
      <c r="Q491" s="149"/>
      <c r="R491" s="205"/>
      <c r="S491" s="205"/>
    </row>
    <row r="492" spans="1:19" ht="21">
      <c r="A492" s="228"/>
      <c r="B492" s="229"/>
      <c r="C492" s="229"/>
      <c r="D492" s="230"/>
      <c r="E492" s="230"/>
      <c r="F492" s="230"/>
      <c r="G492" s="230"/>
      <c r="H492" s="230"/>
      <c r="I492" s="230"/>
      <c r="J492" s="230"/>
      <c r="K492" s="230"/>
      <c r="L492" s="230"/>
      <c r="M492" s="230"/>
      <c r="N492" s="230"/>
      <c r="O492" s="230"/>
      <c r="P492" s="230"/>
      <c r="Q492" s="149"/>
      <c r="R492" s="205"/>
      <c r="S492" s="205"/>
    </row>
    <row r="493" spans="1:19" ht="21">
      <c r="A493" s="228"/>
      <c r="B493" s="229"/>
      <c r="C493" s="229"/>
      <c r="D493" s="230"/>
      <c r="E493" s="230"/>
      <c r="F493" s="230"/>
      <c r="G493" s="230"/>
      <c r="H493" s="230"/>
      <c r="I493" s="230"/>
      <c r="J493" s="230"/>
      <c r="K493" s="230"/>
      <c r="L493" s="230"/>
      <c r="M493" s="230"/>
      <c r="N493" s="230"/>
      <c r="O493" s="230"/>
      <c r="P493" s="230"/>
      <c r="Q493" s="149"/>
      <c r="R493" s="205"/>
      <c r="S493" s="205"/>
    </row>
    <row r="494" spans="1:19" ht="21">
      <c r="A494" s="228"/>
      <c r="B494" s="229"/>
      <c r="C494" s="229"/>
      <c r="D494" s="230"/>
      <c r="E494" s="230"/>
      <c r="F494" s="230"/>
      <c r="G494" s="230"/>
      <c r="H494" s="230"/>
      <c r="I494" s="230"/>
      <c r="J494" s="230"/>
      <c r="K494" s="230"/>
      <c r="L494" s="230"/>
      <c r="M494" s="230"/>
      <c r="N494" s="230"/>
      <c r="O494" s="230"/>
      <c r="P494" s="230"/>
      <c r="Q494" s="149"/>
      <c r="R494" s="205"/>
      <c r="S494" s="205"/>
    </row>
    <row r="495" spans="1:19" ht="21">
      <c r="A495" s="228"/>
      <c r="B495" s="229"/>
      <c r="C495" s="229"/>
      <c r="D495" s="230"/>
      <c r="E495" s="230"/>
      <c r="F495" s="230"/>
      <c r="G495" s="230"/>
      <c r="H495" s="230"/>
      <c r="I495" s="230"/>
      <c r="J495" s="230"/>
      <c r="K495" s="230"/>
      <c r="L495" s="230"/>
      <c r="M495" s="230"/>
      <c r="N495" s="230"/>
      <c r="O495" s="230"/>
      <c r="P495" s="230"/>
      <c r="Q495" s="149"/>
      <c r="R495" s="205"/>
      <c r="S495" s="205"/>
    </row>
    <row r="496" spans="1:19" ht="21">
      <c r="A496" s="228"/>
      <c r="B496" s="229"/>
      <c r="C496" s="229"/>
      <c r="D496" s="230"/>
      <c r="E496" s="230"/>
      <c r="F496" s="230"/>
      <c r="G496" s="230"/>
      <c r="H496" s="230"/>
      <c r="I496" s="230"/>
      <c r="J496" s="230"/>
      <c r="K496" s="230"/>
      <c r="L496" s="230"/>
      <c r="M496" s="230"/>
      <c r="N496" s="230"/>
      <c r="O496" s="230"/>
      <c r="P496" s="230"/>
      <c r="Q496" s="149"/>
      <c r="R496" s="205"/>
      <c r="S496" s="205"/>
    </row>
    <row r="497" spans="1:19" ht="21">
      <c r="A497" s="228"/>
      <c r="B497" s="229"/>
      <c r="C497" s="229"/>
      <c r="D497" s="230"/>
      <c r="E497" s="230"/>
      <c r="F497" s="230"/>
      <c r="G497" s="230"/>
      <c r="H497" s="230"/>
      <c r="I497" s="230"/>
      <c r="J497" s="230"/>
      <c r="K497" s="230"/>
      <c r="L497" s="230"/>
      <c r="M497" s="230"/>
      <c r="N497" s="230"/>
      <c r="O497" s="230"/>
      <c r="P497" s="230"/>
      <c r="Q497" s="149"/>
      <c r="R497" s="205"/>
      <c r="S497" s="205"/>
    </row>
    <row r="498" spans="1:19" ht="21">
      <c r="A498" s="228"/>
      <c r="B498" s="229"/>
      <c r="C498" s="229"/>
      <c r="D498" s="230"/>
      <c r="E498" s="230"/>
      <c r="F498" s="230"/>
      <c r="G498" s="230"/>
      <c r="H498" s="230"/>
      <c r="I498" s="230"/>
      <c r="J498" s="230"/>
      <c r="K498" s="230"/>
      <c r="L498" s="230"/>
      <c r="M498" s="230"/>
      <c r="N498" s="230"/>
      <c r="O498" s="230"/>
      <c r="P498" s="230"/>
      <c r="Q498" s="149"/>
      <c r="R498" s="205"/>
      <c r="S498" s="205"/>
    </row>
    <row r="499" spans="1:19" ht="21">
      <c r="A499" s="228"/>
      <c r="B499" s="229"/>
      <c r="C499" s="229"/>
      <c r="D499" s="230"/>
      <c r="E499" s="230"/>
      <c r="F499" s="230"/>
      <c r="G499" s="230"/>
      <c r="H499" s="230"/>
      <c r="I499" s="230"/>
      <c r="J499" s="230"/>
      <c r="K499" s="230"/>
      <c r="L499" s="230"/>
      <c r="M499" s="230"/>
      <c r="N499" s="230"/>
      <c r="O499" s="230"/>
      <c r="P499" s="230"/>
      <c r="Q499" s="149"/>
      <c r="R499" s="205"/>
      <c r="S499" s="205"/>
    </row>
    <row r="500" spans="1:19" ht="21">
      <c r="A500" s="228"/>
      <c r="B500" s="229"/>
      <c r="C500" s="229"/>
      <c r="D500" s="230"/>
      <c r="E500" s="230"/>
      <c r="F500" s="230"/>
      <c r="G500" s="230"/>
      <c r="H500" s="230"/>
      <c r="I500" s="230"/>
      <c r="J500" s="230"/>
      <c r="K500" s="230"/>
      <c r="L500" s="230"/>
      <c r="M500" s="230"/>
      <c r="N500" s="230"/>
      <c r="O500" s="230"/>
      <c r="P500" s="230"/>
      <c r="Q500" s="149"/>
      <c r="R500" s="205"/>
      <c r="S500" s="205"/>
    </row>
    <row r="501" spans="1:19" ht="21">
      <c r="A501" s="228"/>
      <c r="B501" s="229"/>
      <c r="C501" s="229"/>
      <c r="D501" s="230"/>
      <c r="E501" s="230"/>
      <c r="F501" s="230"/>
      <c r="G501" s="230"/>
      <c r="H501" s="230"/>
      <c r="I501" s="230"/>
      <c r="J501" s="230"/>
      <c r="K501" s="230"/>
      <c r="L501" s="230"/>
      <c r="M501" s="230"/>
      <c r="N501" s="230"/>
      <c r="O501" s="230"/>
      <c r="P501" s="230"/>
      <c r="Q501" s="149"/>
      <c r="R501" s="205"/>
      <c r="S501" s="205"/>
    </row>
    <row r="502" spans="1:19" ht="21">
      <c r="A502" s="228"/>
      <c r="B502" s="229"/>
      <c r="C502" s="229"/>
      <c r="D502" s="230"/>
      <c r="E502" s="230"/>
      <c r="F502" s="230"/>
      <c r="G502" s="230"/>
      <c r="H502" s="230"/>
      <c r="I502" s="230"/>
      <c r="J502" s="230"/>
      <c r="K502" s="230"/>
      <c r="L502" s="230"/>
      <c r="M502" s="230"/>
      <c r="N502" s="230"/>
      <c r="O502" s="230"/>
      <c r="P502" s="230"/>
      <c r="Q502" s="149"/>
      <c r="R502" s="205"/>
      <c r="S502" s="205"/>
    </row>
    <row r="503" spans="1:19" ht="21">
      <c r="A503" s="228"/>
      <c r="B503" s="229"/>
      <c r="C503" s="229"/>
      <c r="D503" s="230"/>
      <c r="E503" s="230"/>
      <c r="F503" s="230"/>
      <c r="G503" s="230"/>
      <c r="H503" s="230"/>
      <c r="I503" s="230"/>
      <c r="J503" s="230"/>
      <c r="K503" s="230"/>
      <c r="L503" s="230"/>
      <c r="M503" s="230"/>
      <c r="N503" s="230"/>
      <c r="O503" s="230"/>
      <c r="P503" s="230"/>
      <c r="Q503" s="149"/>
      <c r="R503" s="205"/>
      <c r="S503" s="205"/>
    </row>
    <row r="504" spans="1:19" ht="21">
      <c r="A504" s="228"/>
      <c r="B504" s="229"/>
      <c r="C504" s="229"/>
      <c r="D504" s="230"/>
      <c r="E504" s="230"/>
      <c r="F504" s="230"/>
      <c r="G504" s="230"/>
      <c r="H504" s="230"/>
      <c r="I504" s="230"/>
      <c r="J504" s="230"/>
      <c r="K504" s="230"/>
      <c r="L504" s="230"/>
      <c r="M504" s="230"/>
      <c r="N504" s="230"/>
      <c r="O504" s="230"/>
      <c r="P504" s="230"/>
      <c r="Q504" s="149"/>
      <c r="R504" s="205"/>
      <c r="S504" s="205"/>
    </row>
    <row r="505" spans="1:19" ht="21">
      <c r="A505" s="228"/>
      <c r="B505" s="229"/>
      <c r="C505" s="229"/>
      <c r="D505" s="230"/>
      <c r="E505" s="230"/>
      <c r="F505" s="230"/>
      <c r="G505" s="230"/>
      <c r="H505" s="230"/>
      <c r="I505" s="230"/>
      <c r="J505" s="230"/>
      <c r="K505" s="230"/>
      <c r="L505" s="230"/>
      <c r="M505" s="230"/>
      <c r="N505" s="230"/>
      <c r="O505" s="230"/>
      <c r="P505" s="230"/>
      <c r="Q505" s="149"/>
      <c r="R505" s="205"/>
      <c r="S505" s="205"/>
    </row>
    <row r="506" spans="1:19" ht="21">
      <c r="A506" s="228"/>
      <c r="B506" s="229"/>
      <c r="C506" s="229"/>
      <c r="D506" s="230"/>
      <c r="E506" s="230"/>
      <c r="F506" s="230"/>
      <c r="G506" s="230"/>
      <c r="H506" s="230"/>
      <c r="I506" s="230"/>
      <c r="J506" s="230"/>
      <c r="K506" s="230"/>
      <c r="L506" s="230"/>
      <c r="M506" s="230"/>
      <c r="N506" s="230"/>
      <c r="O506" s="230"/>
      <c r="P506" s="230"/>
      <c r="Q506" s="149"/>
      <c r="R506" s="205"/>
      <c r="S506" s="205"/>
    </row>
    <row r="507" spans="1:19" ht="21">
      <c r="A507" s="228"/>
      <c r="B507" s="229"/>
      <c r="C507" s="229"/>
      <c r="D507" s="230"/>
      <c r="E507" s="230"/>
      <c r="F507" s="230"/>
      <c r="G507" s="230"/>
      <c r="H507" s="230"/>
      <c r="I507" s="230"/>
      <c r="J507" s="230"/>
      <c r="K507" s="230"/>
      <c r="L507" s="230"/>
      <c r="M507" s="230"/>
      <c r="N507" s="230"/>
      <c r="O507" s="230"/>
      <c r="P507" s="230"/>
      <c r="Q507" s="149"/>
      <c r="R507" s="205"/>
      <c r="S507" s="205"/>
    </row>
    <row r="508" spans="1:19" ht="21">
      <c r="A508" s="228"/>
      <c r="B508" s="229"/>
      <c r="C508" s="229"/>
      <c r="D508" s="230"/>
      <c r="E508" s="230"/>
      <c r="F508" s="230"/>
      <c r="G508" s="230"/>
      <c r="H508" s="230"/>
      <c r="I508" s="230"/>
      <c r="J508" s="230"/>
      <c r="K508" s="230"/>
      <c r="L508" s="230"/>
      <c r="M508" s="230"/>
      <c r="N508" s="230"/>
      <c r="O508" s="230"/>
      <c r="P508" s="230"/>
      <c r="Q508" s="149"/>
      <c r="R508" s="205"/>
      <c r="S508" s="205"/>
    </row>
    <row r="509" spans="1:19" ht="21">
      <c r="A509" s="228"/>
      <c r="B509" s="229"/>
      <c r="C509" s="229"/>
      <c r="D509" s="230"/>
      <c r="E509" s="230"/>
      <c r="F509" s="230"/>
      <c r="G509" s="230"/>
      <c r="H509" s="230"/>
      <c r="I509" s="230"/>
      <c r="J509" s="230"/>
      <c r="K509" s="230"/>
      <c r="L509" s="230"/>
      <c r="M509" s="230"/>
      <c r="N509" s="230"/>
      <c r="O509" s="230"/>
      <c r="P509" s="230"/>
      <c r="Q509" s="149"/>
      <c r="R509" s="205"/>
      <c r="S509" s="205"/>
    </row>
    <row r="510" spans="1:19" ht="21">
      <c r="A510" s="228"/>
      <c r="B510" s="229"/>
      <c r="C510" s="229"/>
      <c r="D510" s="230"/>
      <c r="E510" s="230"/>
      <c r="F510" s="230"/>
      <c r="G510" s="230"/>
      <c r="H510" s="230"/>
      <c r="I510" s="230"/>
      <c r="J510" s="230"/>
      <c r="K510" s="230"/>
      <c r="L510" s="230"/>
      <c r="M510" s="230"/>
      <c r="N510" s="230"/>
      <c r="O510" s="230"/>
      <c r="P510" s="230"/>
      <c r="Q510" s="149"/>
      <c r="R510" s="205"/>
      <c r="S510" s="205"/>
    </row>
    <row r="511" spans="1:19" ht="21">
      <c r="A511" s="228"/>
      <c r="B511" s="229"/>
      <c r="C511" s="229"/>
      <c r="D511" s="230"/>
      <c r="E511" s="230"/>
      <c r="F511" s="230"/>
      <c r="G511" s="230"/>
      <c r="H511" s="230"/>
      <c r="I511" s="230"/>
      <c r="J511" s="230"/>
      <c r="K511" s="230"/>
      <c r="L511" s="230"/>
      <c r="M511" s="230"/>
      <c r="N511" s="230"/>
      <c r="O511" s="230"/>
      <c r="P511" s="230"/>
      <c r="Q511" s="149"/>
      <c r="R511" s="205"/>
      <c r="S511" s="205"/>
    </row>
    <row r="512" spans="1:19" ht="21">
      <c r="A512" s="228"/>
      <c r="B512" s="229"/>
      <c r="C512" s="229"/>
      <c r="D512" s="230"/>
      <c r="E512" s="230"/>
      <c r="F512" s="230"/>
      <c r="G512" s="230"/>
      <c r="H512" s="230"/>
      <c r="I512" s="230"/>
      <c r="J512" s="230"/>
      <c r="K512" s="230"/>
      <c r="L512" s="230"/>
      <c r="M512" s="230"/>
      <c r="N512" s="230"/>
      <c r="O512" s="230"/>
      <c r="P512" s="230"/>
      <c r="Q512" s="149"/>
      <c r="R512" s="205"/>
      <c r="S512" s="205"/>
    </row>
    <row r="513" spans="1:19" ht="21">
      <c r="A513" s="228"/>
      <c r="B513" s="229"/>
      <c r="C513" s="229"/>
      <c r="D513" s="230"/>
      <c r="E513" s="230"/>
      <c r="F513" s="230"/>
      <c r="G513" s="230"/>
      <c r="H513" s="230"/>
      <c r="I513" s="230"/>
      <c r="J513" s="230"/>
      <c r="K513" s="230"/>
      <c r="L513" s="230"/>
      <c r="M513" s="230"/>
      <c r="N513" s="230"/>
      <c r="O513" s="230"/>
      <c r="P513" s="230"/>
      <c r="Q513" s="149"/>
      <c r="R513" s="205"/>
      <c r="S513" s="205"/>
    </row>
    <row r="514" spans="1:19" ht="21">
      <c r="A514" s="228"/>
      <c r="B514" s="229"/>
      <c r="C514" s="229"/>
      <c r="D514" s="230"/>
      <c r="E514" s="230"/>
      <c r="F514" s="230"/>
      <c r="G514" s="230"/>
      <c r="H514" s="230"/>
      <c r="I514" s="230"/>
      <c r="J514" s="230"/>
      <c r="K514" s="230"/>
      <c r="L514" s="230"/>
      <c r="M514" s="230"/>
      <c r="N514" s="230"/>
      <c r="O514" s="230"/>
      <c r="P514" s="230"/>
      <c r="Q514" s="149"/>
      <c r="R514" s="205"/>
      <c r="S514" s="205"/>
    </row>
    <row r="515" spans="1:19" ht="21">
      <c r="A515" s="228"/>
      <c r="B515" s="229"/>
      <c r="C515" s="229"/>
      <c r="D515" s="230"/>
      <c r="E515" s="230"/>
      <c r="F515" s="230"/>
      <c r="G515" s="230"/>
      <c r="H515" s="230"/>
      <c r="I515" s="230"/>
      <c r="J515" s="230"/>
      <c r="K515" s="230"/>
      <c r="L515" s="230"/>
      <c r="M515" s="230"/>
      <c r="N515" s="230"/>
      <c r="O515" s="230"/>
      <c r="P515" s="230"/>
      <c r="Q515" s="149"/>
      <c r="R515" s="205"/>
      <c r="S515" s="205"/>
    </row>
    <row r="516" spans="1:19" ht="21">
      <c r="A516" s="228"/>
      <c r="B516" s="229"/>
      <c r="C516" s="229"/>
      <c r="D516" s="230"/>
      <c r="E516" s="230"/>
      <c r="F516" s="230"/>
      <c r="G516" s="230"/>
      <c r="H516" s="230"/>
      <c r="I516" s="230"/>
      <c r="J516" s="230"/>
      <c r="K516" s="230"/>
      <c r="L516" s="230"/>
      <c r="M516" s="230"/>
      <c r="N516" s="230"/>
      <c r="O516" s="230"/>
      <c r="P516" s="230"/>
      <c r="Q516" s="149"/>
      <c r="R516" s="205"/>
      <c r="S516" s="205"/>
    </row>
    <row r="517" spans="1:19" ht="21">
      <c r="A517" s="228"/>
      <c r="B517" s="229"/>
      <c r="C517" s="229"/>
      <c r="D517" s="230"/>
      <c r="E517" s="230"/>
      <c r="F517" s="230"/>
      <c r="G517" s="230"/>
      <c r="H517" s="230"/>
      <c r="I517" s="230"/>
      <c r="J517" s="230"/>
      <c r="K517" s="230"/>
      <c r="L517" s="230"/>
      <c r="M517" s="230"/>
      <c r="N517" s="230"/>
      <c r="O517" s="230"/>
      <c r="P517" s="230"/>
      <c r="Q517" s="149"/>
      <c r="R517" s="205"/>
      <c r="S517" s="205"/>
    </row>
    <row r="518" spans="1:19" ht="21">
      <c r="A518" s="228"/>
      <c r="B518" s="229"/>
      <c r="C518" s="229"/>
      <c r="D518" s="230"/>
      <c r="E518" s="230"/>
      <c r="F518" s="230"/>
      <c r="G518" s="230"/>
      <c r="H518" s="230"/>
      <c r="I518" s="230"/>
      <c r="J518" s="230"/>
      <c r="K518" s="230"/>
      <c r="L518" s="230"/>
      <c r="M518" s="230"/>
      <c r="N518" s="230"/>
      <c r="O518" s="230"/>
      <c r="P518" s="230"/>
      <c r="Q518" s="149"/>
      <c r="R518" s="205"/>
      <c r="S518" s="205"/>
    </row>
    <row r="519" spans="1:19" ht="21">
      <c r="A519" s="228"/>
      <c r="B519" s="229"/>
      <c r="C519" s="229"/>
      <c r="D519" s="230"/>
      <c r="E519" s="230"/>
      <c r="F519" s="230"/>
      <c r="G519" s="230"/>
      <c r="H519" s="230"/>
      <c r="I519" s="230"/>
      <c r="J519" s="230"/>
      <c r="K519" s="230"/>
      <c r="L519" s="230"/>
      <c r="M519" s="230"/>
      <c r="N519" s="230"/>
      <c r="O519" s="230"/>
      <c r="P519" s="230"/>
      <c r="Q519" s="149"/>
      <c r="R519" s="205"/>
      <c r="S519" s="205"/>
    </row>
    <row r="520" spans="1:19" ht="21">
      <c r="A520" s="228"/>
      <c r="B520" s="229"/>
      <c r="C520" s="229"/>
      <c r="D520" s="230"/>
      <c r="E520" s="230"/>
      <c r="F520" s="230"/>
      <c r="G520" s="230"/>
      <c r="H520" s="230"/>
      <c r="I520" s="230"/>
      <c r="J520" s="230"/>
      <c r="K520" s="230"/>
      <c r="L520" s="230"/>
      <c r="M520" s="230"/>
      <c r="N520" s="230"/>
      <c r="O520" s="230"/>
      <c r="P520" s="230"/>
      <c r="Q520" s="149"/>
      <c r="R520" s="205"/>
      <c r="S520" s="205"/>
    </row>
    <row r="521" spans="1:19" ht="21">
      <c r="A521" s="228"/>
      <c r="B521" s="229"/>
      <c r="C521" s="229"/>
      <c r="D521" s="230"/>
      <c r="E521" s="230"/>
      <c r="F521" s="230"/>
      <c r="G521" s="230"/>
      <c r="H521" s="230"/>
      <c r="I521" s="230"/>
      <c r="J521" s="230"/>
      <c r="K521" s="230"/>
      <c r="L521" s="230"/>
      <c r="M521" s="230"/>
      <c r="N521" s="230"/>
      <c r="O521" s="230"/>
      <c r="P521" s="230"/>
      <c r="Q521" s="149"/>
      <c r="R521" s="205"/>
      <c r="S521" s="205"/>
    </row>
    <row r="522" spans="1:19" ht="21">
      <c r="A522" s="228"/>
      <c r="B522" s="229"/>
      <c r="C522" s="229"/>
      <c r="D522" s="230"/>
      <c r="E522" s="230"/>
      <c r="F522" s="230"/>
      <c r="G522" s="230"/>
      <c r="H522" s="230"/>
      <c r="I522" s="230"/>
      <c r="J522" s="230"/>
      <c r="K522" s="230"/>
      <c r="L522" s="230"/>
      <c r="M522" s="230"/>
      <c r="N522" s="230"/>
      <c r="O522" s="230"/>
      <c r="P522" s="230"/>
      <c r="Q522" s="149"/>
      <c r="R522" s="205"/>
      <c r="S522" s="205"/>
    </row>
    <row r="523" spans="1:19" ht="21">
      <c r="A523" s="228"/>
      <c r="B523" s="229"/>
      <c r="C523" s="229"/>
      <c r="D523" s="230"/>
      <c r="E523" s="230"/>
      <c r="F523" s="230"/>
      <c r="G523" s="230"/>
      <c r="H523" s="230"/>
      <c r="I523" s="230"/>
      <c r="J523" s="230"/>
      <c r="K523" s="230"/>
      <c r="L523" s="230"/>
      <c r="M523" s="230"/>
      <c r="N523" s="230"/>
      <c r="O523" s="230"/>
      <c r="P523" s="230"/>
      <c r="Q523" s="149"/>
      <c r="R523" s="205"/>
      <c r="S523" s="205"/>
    </row>
    <row r="524" spans="1:19" ht="21">
      <c r="A524" s="228"/>
      <c r="B524" s="229"/>
      <c r="C524" s="229"/>
      <c r="D524" s="230"/>
      <c r="E524" s="230"/>
      <c r="F524" s="230"/>
      <c r="G524" s="230"/>
      <c r="H524" s="230"/>
      <c r="I524" s="230"/>
      <c r="J524" s="230"/>
      <c r="K524" s="230"/>
      <c r="L524" s="230"/>
      <c r="M524" s="230"/>
      <c r="N524" s="230"/>
      <c r="O524" s="230"/>
      <c r="P524" s="230"/>
      <c r="Q524" s="149"/>
      <c r="R524" s="205"/>
      <c r="S524" s="205"/>
    </row>
    <row r="525" spans="1:19" ht="21">
      <c r="A525" s="228"/>
      <c r="B525" s="229"/>
      <c r="C525" s="229"/>
      <c r="D525" s="230"/>
      <c r="E525" s="230"/>
      <c r="F525" s="230"/>
      <c r="G525" s="230"/>
      <c r="H525" s="230"/>
      <c r="I525" s="230"/>
      <c r="J525" s="230"/>
      <c r="K525" s="230"/>
      <c r="L525" s="230"/>
      <c r="M525" s="230"/>
      <c r="N525" s="230"/>
      <c r="O525" s="230"/>
      <c r="P525" s="230"/>
      <c r="Q525" s="149"/>
      <c r="R525" s="205"/>
      <c r="S525" s="205"/>
    </row>
    <row r="526" spans="1:19" ht="21">
      <c r="A526" s="228"/>
      <c r="B526" s="229"/>
      <c r="C526" s="229"/>
      <c r="D526" s="230"/>
      <c r="E526" s="230"/>
      <c r="F526" s="230"/>
      <c r="G526" s="230"/>
      <c r="H526" s="230"/>
      <c r="I526" s="230"/>
      <c r="J526" s="230"/>
      <c r="K526" s="230"/>
      <c r="L526" s="230"/>
      <c r="M526" s="230"/>
      <c r="N526" s="230"/>
      <c r="O526" s="230"/>
      <c r="P526" s="230"/>
      <c r="Q526" s="149"/>
      <c r="R526" s="205"/>
      <c r="S526" s="205"/>
    </row>
    <row r="527" spans="1:19" ht="21">
      <c r="A527" s="228"/>
      <c r="B527" s="229"/>
      <c r="C527" s="229"/>
      <c r="D527" s="230"/>
      <c r="E527" s="230"/>
      <c r="F527" s="230"/>
      <c r="G527" s="230"/>
      <c r="H527" s="230"/>
      <c r="I527" s="230"/>
      <c r="J527" s="230"/>
      <c r="K527" s="230"/>
      <c r="L527" s="230"/>
      <c r="M527" s="230"/>
      <c r="N527" s="230"/>
      <c r="O527" s="230"/>
      <c r="P527" s="230"/>
      <c r="Q527" s="149"/>
      <c r="R527" s="205"/>
      <c r="S527" s="205"/>
    </row>
    <row r="528" spans="1:19" ht="21">
      <c r="A528" s="228"/>
      <c r="B528" s="229"/>
      <c r="C528" s="229"/>
      <c r="D528" s="230"/>
      <c r="E528" s="230"/>
      <c r="F528" s="230"/>
      <c r="G528" s="230"/>
      <c r="H528" s="230"/>
      <c r="I528" s="230"/>
      <c r="J528" s="230"/>
      <c r="K528" s="230"/>
      <c r="L528" s="230"/>
      <c r="M528" s="230"/>
      <c r="N528" s="230"/>
      <c r="O528" s="230"/>
      <c r="P528" s="230"/>
      <c r="Q528" s="149"/>
      <c r="R528" s="205"/>
      <c r="S528" s="205"/>
    </row>
    <row r="529" spans="1:19" ht="21">
      <c r="A529" s="228"/>
      <c r="B529" s="229"/>
      <c r="C529" s="229"/>
      <c r="D529" s="230"/>
      <c r="E529" s="230"/>
      <c r="F529" s="230"/>
      <c r="G529" s="230"/>
      <c r="H529" s="230"/>
      <c r="I529" s="230"/>
      <c r="J529" s="230"/>
      <c r="K529" s="230"/>
      <c r="L529" s="230"/>
      <c r="M529" s="230"/>
      <c r="N529" s="230"/>
      <c r="O529" s="230"/>
      <c r="P529" s="230"/>
      <c r="Q529" s="149"/>
      <c r="R529" s="205"/>
      <c r="S529" s="205"/>
    </row>
    <row r="530" spans="1:19" ht="21">
      <c r="A530" s="228"/>
      <c r="B530" s="229"/>
      <c r="C530" s="229"/>
      <c r="D530" s="230"/>
      <c r="E530" s="230"/>
      <c r="F530" s="230"/>
      <c r="G530" s="230"/>
      <c r="H530" s="230"/>
      <c r="I530" s="230"/>
      <c r="J530" s="230"/>
      <c r="K530" s="230"/>
      <c r="L530" s="230"/>
      <c r="M530" s="230"/>
      <c r="N530" s="230"/>
      <c r="O530" s="230"/>
      <c r="P530" s="230"/>
      <c r="Q530" s="149"/>
      <c r="R530" s="205"/>
      <c r="S530" s="205"/>
    </row>
    <row r="531" spans="1:19" ht="21">
      <c r="A531" s="228"/>
      <c r="B531" s="229"/>
      <c r="C531" s="229"/>
      <c r="D531" s="230"/>
      <c r="E531" s="230"/>
      <c r="F531" s="230"/>
      <c r="G531" s="230"/>
      <c r="H531" s="230"/>
      <c r="I531" s="230"/>
      <c r="J531" s="230"/>
      <c r="K531" s="230"/>
      <c r="L531" s="230"/>
      <c r="M531" s="230"/>
      <c r="N531" s="230"/>
      <c r="O531" s="230"/>
      <c r="P531" s="230"/>
      <c r="Q531" s="149"/>
      <c r="R531" s="205"/>
      <c r="S531" s="205"/>
    </row>
    <row r="532" spans="1:19" ht="21">
      <c r="A532" s="228"/>
      <c r="B532" s="229"/>
      <c r="C532" s="229"/>
      <c r="D532" s="230"/>
      <c r="E532" s="230"/>
      <c r="F532" s="230"/>
      <c r="G532" s="230"/>
      <c r="H532" s="230"/>
      <c r="I532" s="230"/>
      <c r="J532" s="230"/>
      <c r="K532" s="230"/>
      <c r="L532" s="230"/>
      <c r="M532" s="230"/>
      <c r="N532" s="230"/>
      <c r="O532" s="230"/>
      <c r="P532" s="230"/>
      <c r="Q532" s="149"/>
      <c r="R532" s="205"/>
      <c r="S532" s="205"/>
    </row>
    <row r="533" spans="1:19" ht="21">
      <c r="A533" s="228"/>
      <c r="B533" s="229"/>
      <c r="C533" s="229"/>
      <c r="D533" s="230"/>
      <c r="E533" s="230"/>
      <c r="F533" s="230"/>
      <c r="G533" s="230"/>
      <c r="H533" s="230"/>
      <c r="I533" s="230"/>
      <c r="J533" s="230"/>
      <c r="K533" s="230"/>
      <c r="L533" s="230"/>
      <c r="M533" s="230"/>
      <c r="N533" s="230"/>
      <c r="O533" s="230"/>
      <c r="P533" s="230"/>
      <c r="Q533" s="149"/>
      <c r="R533" s="205"/>
      <c r="S533" s="205"/>
    </row>
    <row r="534" spans="1:19" ht="21">
      <c r="A534" s="228"/>
      <c r="B534" s="229"/>
      <c r="C534" s="229"/>
      <c r="D534" s="230"/>
      <c r="E534" s="230"/>
      <c r="F534" s="230"/>
      <c r="G534" s="230"/>
      <c r="H534" s="230"/>
      <c r="I534" s="230"/>
      <c r="J534" s="230"/>
      <c r="K534" s="230"/>
      <c r="L534" s="230"/>
      <c r="M534" s="230"/>
      <c r="N534" s="230"/>
      <c r="O534" s="230"/>
      <c r="P534" s="230"/>
      <c r="Q534" s="149"/>
      <c r="R534" s="205"/>
      <c r="S534" s="205"/>
    </row>
    <row r="535" spans="1:19" ht="21">
      <c r="A535" s="228"/>
      <c r="B535" s="229"/>
      <c r="C535" s="229"/>
      <c r="D535" s="230"/>
      <c r="E535" s="230"/>
      <c r="F535" s="230"/>
      <c r="G535" s="230"/>
      <c r="H535" s="230"/>
      <c r="I535" s="230"/>
      <c r="J535" s="230"/>
      <c r="K535" s="230"/>
      <c r="L535" s="230"/>
      <c r="M535" s="230"/>
      <c r="N535" s="230"/>
      <c r="O535" s="230"/>
      <c r="P535" s="230"/>
      <c r="Q535" s="149"/>
      <c r="R535" s="205"/>
      <c r="S535" s="205"/>
    </row>
    <row r="536" spans="1:19" ht="21">
      <c r="A536" s="228"/>
      <c r="B536" s="229"/>
      <c r="C536" s="229"/>
      <c r="D536" s="230"/>
      <c r="E536" s="230"/>
      <c r="F536" s="230"/>
      <c r="G536" s="230"/>
      <c r="H536" s="230"/>
      <c r="I536" s="230"/>
      <c r="J536" s="230"/>
      <c r="K536" s="230"/>
      <c r="L536" s="230"/>
      <c r="M536" s="230"/>
      <c r="N536" s="230"/>
      <c r="O536" s="230"/>
      <c r="P536" s="230"/>
      <c r="Q536" s="149"/>
      <c r="R536" s="205"/>
      <c r="S536" s="205"/>
    </row>
    <row r="537" spans="1:19" ht="21">
      <c r="A537" s="228"/>
      <c r="B537" s="229"/>
      <c r="C537" s="229"/>
      <c r="D537" s="230"/>
      <c r="E537" s="230"/>
      <c r="F537" s="230"/>
      <c r="G537" s="230"/>
      <c r="H537" s="230"/>
      <c r="I537" s="230"/>
      <c r="J537" s="230"/>
      <c r="K537" s="230"/>
      <c r="L537" s="230"/>
      <c r="M537" s="230"/>
      <c r="N537" s="230"/>
      <c r="O537" s="230"/>
      <c r="P537" s="230"/>
      <c r="Q537" s="149"/>
      <c r="R537" s="205"/>
      <c r="S537" s="205"/>
    </row>
    <row r="538" spans="1:19" ht="21">
      <c r="A538" s="228"/>
      <c r="B538" s="229"/>
      <c r="C538" s="229"/>
      <c r="D538" s="230"/>
      <c r="E538" s="230"/>
      <c r="F538" s="230"/>
      <c r="G538" s="230"/>
      <c r="H538" s="230"/>
      <c r="I538" s="230"/>
      <c r="J538" s="230"/>
      <c r="K538" s="230"/>
      <c r="L538" s="230"/>
      <c r="M538" s="230"/>
      <c r="N538" s="230"/>
      <c r="O538" s="230"/>
      <c r="P538" s="230"/>
      <c r="Q538" s="149"/>
      <c r="R538" s="205"/>
      <c r="S538" s="205"/>
    </row>
  </sheetData>
  <sheetProtection formatCells="0" formatColumns="0" formatRows="0" insertColumns="0" insertHyperlinks="0" deleteColumns="0" deleteRows="0" autoFilter="0" pivotTables="0"/>
  <mergeCells count="5">
    <mergeCell ref="A1:P1"/>
    <mergeCell ref="A2:P2"/>
    <mergeCell ref="A4:A5"/>
    <mergeCell ref="B4:B5"/>
    <mergeCell ref="C4:P4"/>
  </mergeCells>
  <pageMargins left="0.78740157480314965" right="0.19685039370078741" top="0.98425196850393704" bottom="0.59055118110236227" header="0.51181102362204722" footer="0.31496062992125984"/>
  <pageSetup paperSize="5" scale="71" firstPageNumber="24" fitToHeight="0" orientation="landscape" useFirstPageNumber="1" r:id="rId1"/>
  <headerFooter alignWithMargins="0">
    <oddHeader>&amp;C&amp;"TH SarabunPSK,ธรรมดา"&amp;18&amp;P</oddHeader>
  </headerFooter>
  <rowBreaks count="4" manualBreakCount="4">
    <brk id="16" max="16383" man="1"/>
    <brk id="36" max="16383" man="1"/>
    <brk id="47" max="16383" man="1"/>
    <brk id="5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44"/>
  <sheetViews>
    <sheetView showGridLines="0" showRuler="0" view="pageBreakPreview" zoomScale="90" zoomScaleSheetLayoutView="90" workbookViewId="0">
      <selection activeCell="A114" sqref="A114"/>
    </sheetView>
  </sheetViews>
  <sheetFormatPr defaultColWidth="9" defaultRowHeight="21"/>
  <cols>
    <col min="1" max="1" width="37.140625" style="53" customWidth="1"/>
    <col min="2" max="2" width="11.7109375" style="39" customWidth="1"/>
    <col min="3" max="3" width="11.42578125" style="39" customWidth="1"/>
    <col min="4" max="4" width="11.85546875" style="39" customWidth="1"/>
    <col min="5" max="5" width="11.5703125" style="39" customWidth="1"/>
    <col min="6" max="6" width="12.42578125" style="39" customWidth="1"/>
    <col min="7" max="7" width="11.85546875" style="39" customWidth="1"/>
    <col min="8" max="8" width="13.85546875" style="39" customWidth="1"/>
    <col min="9" max="9" width="11.85546875" style="39" customWidth="1"/>
    <col min="10" max="10" width="16.42578125" style="39" customWidth="1"/>
    <col min="11" max="11" width="11.85546875" style="39" customWidth="1"/>
    <col min="12" max="12" width="13.42578125" style="39" customWidth="1"/>
    <col min="13" max="13" width="11.85546875" style="39" customWidth="1"/>
    <col min="14" max="14" width="13.140625" style="39" customWidth="1"/>
    <col min="15" max="15" width="11.85546875" style="39" customWidth="1"/>
    <col min="16" max="16" width="13.5703125" style="38" customWidth="1"/>
    <col min="17" max="18" width="163.140625" style="39" bestFit="1" customWidth="1"/>
    <col min="19" max="16384" width="9" style="39"/>
  </cols>
  <sheetData>
    <row r="1" spans="1:18" ht="26.25">
      <c r="A1" s="432" t="s">
        <v>246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</row>
    <row r="2" spans="1:18" ht="26.25">
      <c r="A2" s="432" t="s">
        <v>78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  <c r="Q2" s="60"/>
      <c r="R2" s="60"/>
    </row>
    <row r="3" spans="1:18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8" s="234" customFormat="1" ht="19.5">
      <c r="A4" s="429" t="s">
        <v>286</v>
      </c>
      <c r="B4" s="431" t="s">
        <v>24</v>
      </c>
      <c r="C4" s="431" t="s">
        <v>14</v>
      </c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0"/>
    </row>
    <row r="5" spans="1:18" s="234" customFormat="1" ht="79.150000000000006" customHeight="1">
      <c r="A5" s="430"/>
      <c r="B5" s="430"/>
      <c r="C5" s="235" t="s">
        <v>48</v>
      </c>
      <c r="D5" s="235" t="s">
        <v>49</v>
      </c>
      <c r="E5" s="235" t="s">
        <v>50</v>
      </c>
      <c r="F5" s="235" t="s">
        <v>51</v>
      </c>
      <c r="G5" s="235" t="s">
        <v>76</v>
      </c>
      <c r="H5" s="235" t="s">
        <v>349</v>
      </c>
      <c r="I5" s="235" t="s">
        <v>75</v>
      </c>
      <c r="J5" s="235" t="s">
        <v>105</v>
      </c>
      <c r="K5" s="235" t="s">
        <v>45</v>
      </c>
      <c r="L5" s="235" t="s">
        <v>106</v>
      </c>
      <c r="M5" s="235" t="s">
        <v>70</v>
      </c>
      <c r="N5" s="235" t="s">
        <v>71</v>
      </c>
      <c r="O5" s="235" t="s">
        <v>52</v>
      </c>
    </row>
    <row r="6" spans="1:18" s="244" customFormat="1" ht="19.5">
      <c r="A6" s="242" t="s">
        <v>238</v>
      </c>
      <c r="B6" s="243">
        <v>77490500</v>
      </c>
      <c r="C6" s="243">
        <v>1148400</v>
      </c>
      <c r="D6" s="243">
        <v>5197600</v>
      </c>
      <c r="E6" s="243">
        <v>1542900</v>
      </c>
      <c r="F6" s="243">
        <v>4189200</v>
      </c>
      <c r="G6" s="243">
        <v>2918600</v>
      </c>
      <c r="H6" s="243">
        <v>4603800</v>
      </c>
      <c r="I6" s="243">
        <v>1597200</v>
      </c>
      <c r="J6" s="243">
        <v>1837700</v>
      </c>
      <c r="K6" s="243">
        <v>205900</v>
      </c>
      <c r="L6" s="243">
        <v>189700</v>
      </c>
      <c r="M6" s="243">
        <v>1004700</v>
      </c>
      <c r="N6" s="243">
        <v>10075900</v>
      </c>
      <c r="O6" s="243">
        <v>42978900</v>
      </c>
    </row>
    <row r="7" spans="1:18" s="234" customFormat="1" ht="19.5">
      <c r="A7" s="236" t="s">
        <v>296</v>
      </c>
      <c r="B7" s="237">
        <v>77490500</v>
      </c>
      <c r="C7" s="237">
        <v>1148400</v>
      </c>
      <c r="D7" s="237">
        <v>5197600</v>
      </c>
      <c r="E7" s="237">
        <v>1542900</v>
      </c>
      <c r="F7" s="237">
        <v>4189200</v>
      </c>
      <c r="G7" s="237">
        <v>2918600</v>
      </c>
      <c r="H7" s="237">
        <v>4603800</v>
      </c>
      <c r="I7" s="237">
        <v>1597200</v>
      </c>
      <c r="J7" s="237">
        <v>1837700</v>
      </c>
      <c r="K7" s="237">
        <v>205900</v>
      </c>
      <c r="L7" s="237">
        <v>189700</v>
      </c>
      <c r="M7" s="237">
        <v>1004700</v>
      </c>
      <c r="N7" s="237">
        <v>10075900</v>
      </c>
      <c r="O7" s="237">
        <v>42978900</v>
      </c>
    </row>
    <row r="8" spans="1:18" s="244" customFormat="1" ht="19.5">
      <c r="A8" s="242" t="s">
        <v>176</v>
      </c>
      <c r="B8" s="243">
        <v>71573800</v>
      </c>
      <c r="C8" s="243">
        <v>245900</v>
      </c>
      <c r="D8" s="243">
        <v>1097000</v>
      </c>
      <c r="E8" s="243">
        <v>409900</v>
      </c>
      <c r="F8" s="243">
        <v>890400</v>
      </c>
      <c r="G8" s="243">
        <v>49200</v>
      </c>
      <c r="H8" s="243">
        <v>1994200</v>
      </c>
      <c r="I8" s="243">
        <v>180000</v>
      </c>
      <c r="J8" s="243">
        <v>48200</v>
      </c>
      <c r="K8" s="243">
        <v>25000</v>
      </c>
      <c r="L8" s="243">
        <v>50000</v>
      </c>
      <c r="M8" s="243">
        <v>244400</v>
      </c>
      <c r="N8" s="243">
        <v>863900</v>
      </c>
      <c r="O8" s="243">
        <v>65475700</v>
      </c>
    </row>
    <row r="9" spans="1:18" s="234" customFormat="1" ht="39">
      <c r="A9" s="236" t="s">
        <v>460</v>
      </c>
      <c r="B9" s="237">
        <v>124500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>
        <v>124500</v>
      </c>
    </row>
    <row r="10" spans="1:18" s="234" customFormat="1" ht="39">
      <c r="A10" s="236" t="s">
        <v>461</v>
      </c>
      <c r="B10" s="237">
        <v>138000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>
        <v>138000</v>
      </c>
    </row>
    <row r="11" spans="1:18" s="234" customFormat="1" ht="39">
      <c r="A11" s="236" t="s">
        <v>462</v>
      </c>
      <c r="B11" s="237">
        <v>37500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>
        <v>37500</v>
      </c>
    </row>
    <row r="12" spans="1:18" s="234" customFormat="1" ht="39">
      <c r="A12" s="236" t="s">
        <v>351</v>
      </c>
      <c r="B12" s="237">
        <v>64800</v>
      </c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>
        <v>64800</v>
      </c>
    </row>
    <row r="13" spans="1:18" s="234" customFormat="1" ht="39">
      <c r="A13" s="236" t="s">
        <v>463</v>
      </c>
      <c r="B13" s="237">
        <v>513900</v>
      </c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>
        <v>513900</v>
      </c>
      <c r="O13" s="237"/>
    </row>
    <row r="14" spans="1:18" s="234" customFormat="1" ht="39">
      <c r="A14" s="236" t="s">
        <v>464</v>
      </c>
      <c r="B14" s="237">
        <v>10000</v>
      </c>
      <c r="C14" s="237">
        <v>10000</v>
      </c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18" s="234" customFormat="1" ht="39">
      <c r="A15" s="236" t="s">
        <v>465</v>
      </c>
      <c r="B15" s="237">
        <v>169000</v>
      </c>
      <c r="C15" s="237"/>
      <c r="D15" s="237"/>
      <c r="E15" s="237">
        <v>129000</v>
      </c>
      <c r="F15" s="237"/>
      <c r="G15" s="237"/>
      <c r="H15" s="237"/>
      <c r="I15" s="237"/>
      <c r="J15" s="237"/>
      <c r="K15" s="237"/>
      <c r="L15" s="237"/>
      <c r="M15" s="237"/>
      <c r="N15" s="237"/>
      <c r="O15" s="237">
        <v>40000</v>
      </c>
    </row>
    <row r="16" spans="1:18" s="234" customFormat="1" ht="39">
      <c r="A16" s="236" t="s">
        <v>466</v>
      </c>
      <c r="B16" s="237">
        <v>1890000</v>
      </c>
      <c r="C16" s="237"/>
      <c r="D16" s="237"/>
      <c r="E16" s="237"/>
      <c r="F16" s="237"/>
      <c r="G16" s="237"/>
      <c r="H16" s="237">
        <v>1890000</v>
      </c>
      <c r="I16" s="237"/>
      <c r="J16" s="237"/>
      <c r="K16" s="237"/>
      <c r="L16" s="237"/>
      <c r="M16" s="237"/>
      <c r="N16" s="237"/>
      <c r="O16" s="237"/>
    </row>
    <row r="17" spans="1:15" s="234" customFormat="1" ht="39">
      <c r="A17" s="236" t="s">
        <v>467</v>
      </c>
      <c r="B17" s="237">
        <v>188000</v>
      </c>
      <c r="C17" s="237">
        <v>5000</v>
      </c>
      <c r="D17" s="237"/>
      <c r="E17" s="237">
        <v>6000</v>
      </c>
      <c r="F17" s="237"/>
      <c r="G17" s="237"/>
      <c r="H17" s="237">
        <v>3000</v>
      </c>
      <c r="I17" s="237"/>
      <c r="J17" s="237">
        <v>4000</v>
      </c>
      <c r="K17" s="237"/>
      <c r="L17" s="237"/>
      <c r="M17" s="237">
        <v>30000</v>
      </c>
      <c r="N17" s="237"/>
      <c r="O17" s="237">
        <v>140000</v>
      </c>
    </row>
    <row r="18" spans="1:15" s="234" customFormat="1" ht="39">
      <c r="A18" s="236" t="s">
        <v>352</v>
      </c>
      <c r="B18" s="237">
        <v>904200</v>
      </c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>
        <v>904200</v>
      </c>
    </row>
    <row r="19" spans="1:15" s="234" customFormat="1" ht="39">
      <c r="A19" s="236" t="s">
        <v>353</v>
      </c>
      <c r="B19" s="237">
        <v>87400</v>
      </c>
      <c r="C19" s="237"/>
      <c r="D19" s="237"/>
      <c r="E19" s="237"/>
      <c r="F19" s="237"/>
      <c r="G19" s="237"/>
      <c r="H19" s="237"/>
      <c r="I19" s="237"/>
      <c r="J19" s="237"/>
      <c r="K19" s="237"/>
      <c r="L19" s="237"/>
      <c r="M19" s="237"/>
      <c r="N19" s="237"/>
      <c r="O19" s="237">
        <v>87400</v>
      </c>
    </row>
    <row r="20" spans="1:15" s="234" customFormat="1" ht="19.5">
      <c r="A20" s="236" t="s">
        <v>354</v>
      </c>
      <c r="B20" s="237">
        <v>55685600</v>
      </c>
      <c r="C20" s="237"/>
      <c r="D20" s="237"/>
      <c r="E20" s="237"/>
      <c r="F20" s="237"/>
      <c r="G20" s="237"/>
      <c r="H20" s="237"/>
      <c r="I20" s="237"/>
      <c r="J20" s="237"/>
      <c r="K20" s="237"/>
      <c r="L20" s="237"/>
      <c r="M20" s="237"/>
      <c r="N20" s="237"/>
      <c r="O20" s="237">
        <v>55685600</v>
      </c>
    </row>
    <row r="21" spans="1:15" s="234" customFormat="1" ht="19.5">
      <c r="A21" s="236" t="s">
        <v>355</v>
      </c>
      <c r="B21" s="237">
        <v>6930200</v>
      </c>
      <c r="C21" s="237">
        <v>230900</v>
      </c>
      <c r="D21" s="237">
        <v>1097000</v>
      </c>
      <c r="E21" s="237">
        <v>274900</v>
      </c>
      <c r="F21" s="237">
        <v>890400</v>
      </c>
      <c r="G21" s="237">
        <v>49200</v>
      </c>
      <c r="H21" s="237">
        <v>101200</v>
      </c>
      <c r="I21" s="237">
        <v>180000</v>
      </c>
      <c r="J21" s="237">
        <v>44200</v>
      </c>
      <c r="K21" s="237">
        <v>25000</v>
      </c>
      <c r="L21" s="237">
        <v>50000</v>
      </c>
      <c r="M21" s="237">
        <v>214400</v>
      </c>
      <c r="N21" s="237">
        <v>350000</v>
      </c>
      <c r="O21" s="237">
        <v>3423000</v>
      </c>
    </row>
    <row r="22" spans="1:15" s="234" customFormat="1" ht="39">
      <c r="A22" s="236" t="s">
        <v>356</v>
      </c>
      <c r="B22" s="237">
        <v>4830700</v>
      </c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>
        <v>4830700</v>
      </c>
    </row>
    <row r="23" spans="1:15" s="244" customFormat="1" ht="19.5">
      <c r="A23" s="242" t="s">
        <v>239</v>
      </c>
      <c r="B23" s="243">
        <f>+B24+B57+B60+B64+B81</f>
        <v>14763400</v>
      </c>
      <c r="C23" s="243">
        <f t="shared" ref="C23:O23" si="0">+C24+C57+C60+C64+C81</f>
        <v>272500</v>
      </c>
      <c r="D23" s="243">
        <f t="shared" si="0"/>
        <v>5944000</v>
      </c>
      <c r="E23" s="243">
        <f t="shared" si="0"/>
        <v>220000</v>
      </c>
      <c r="F23" s="243">
        <f t="shared" si="0"/>
        <v>310000</v>
      </c>
      <c r="G23" s="243">
        <f t="shared" si="0"/>
        <v>118000</v>
      </c>
      <c r="H23" s="243">
        <f t="shared" si="0"/>
        <v>160000</v>
      </c>
      <c r="I23" s="243">
        <f t="shared" si="0"/>
        <v>681000</v>
      </c>
      <c r="J23" s="243">
        <f t="shared" si="0"/>
        <v>1191800</v>
      </c>
      <c r="K23" s="243">
        <f t="shared" si="0"/>
        <v>60000</v>
      </c>
      <c r="L23" s="243">
        <f t="shared" si="0"/>
        <v>790000</v>
      </c>
      <c r="M23" s="243">
        <f t="shared" si="0"/>
        <v>225700</v>
      </c>
      <c r="N23" s="243">
        <f t="shared" si="0"/>
        <v>202500</v>
      </c>
      <c r="O23" s="243">
        <f t="shared" si="0"/>
        <v>4587900</v>
      </c>
    </row>
    <row r="24" spans="1:15" s="249" customFormat="1" ht="39">
      <c r="A24" s="247" t="s">
        <v>164</v>
      </c>
      <c r="B24" s="248">
        <v>10342600</v>
      </c>
      <c r="C24" s="248">
        <v>30000</v>
      </c>
      <c r="D24" s="248">
        <v>5944000</v>
      </c>
      <c r="E24" s="248">
        <v>80000</v>
      </c>
      <c r="F24" s="248">
        <v>265000</v>
      </c>
      <c r="G24" s="248">
        <v>118000</v>
      </c>
      <c r="H24" s="248">
        <v>150000</v>
      </c>
      <c r="I24" s="248">
        <v>70800</v>
      </c>
      <c r="J24" s="248">
        <v>18000</v>
      </c>
      <c r="K24" s="248">
        <v>20000</v>
      </c>
      <c r="L24" s="248">
        <v>40000</v>
      </c>
      <c r="M24" s="248">
        <v>115000</v>
      </c>
      <c r="N24" s="248"/>
      <c r="O24" s="248">
        <v>3491800</v>
      </c>
    </row>
    <row r="25" spans="1:15" s="234" customFormat="1" ht="58.5">
      <c r="A25" s="236" t="s">
        <v>357</v>
      </c>
      <c r="B25" s="237">
        <v>1500000</v>
      </c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>
        <v>1500000</v>
      </c>
    </row>
    <row r="26" spans="1:15" s="234" customFormat="1" ht="19.5">
      <c r="A26" s="236" t="s">
        <v>358</v>
      </c>
      <c r="B26" s="237">
        <v>1100000</v>
      </c>
      <c r="C26" s="237"/>
      <c r="D26" s="237">
        <v>1100000</v>
      </c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</row>
    <row r="27" spans="1:15" s="234" customFormat="1" ht="58.5">
      <c r="A27" s="236" t="s">
        <v>468</v>
      </c>
      <c r="B27" s="237">
        <v>3350900</v>
      </c>
      <c r="C27" s="237"/>
      <c r="D27" s="237">
        <v>3350900</v>
      </c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</row>
    <row r="28" spans="1:15" s="234" customFormat="1" ht="39">
      <c r="A28" s="236" t="s">
        <v>359</v>
      </c>
      <c r="B28" s="237">
        <v>171000</v>
      </c>
      <c r="C28" s="237"/>
      <c r="D28" s="237">
        <v>171000</v>
      </c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</row>
    <row r="29" spans="1:15" s="234" customFormat="1" ht="58.5">
      <c r="A29" s="236" t="s">
        <v>360</v>
      </c>
      <c r="B29" s="237">
        <v>1132400</v>
      </c>
      <c r="C29" s="237"/>
      <c r="D29" s="237">
        <v>1132400</v>
      </c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</row>
    <row r="30" spans="1:15" s="234" customFormat="1" ht="19.5">
      <c r="A30" s="236" t="s">
        <v>361</v>
      </c>
      <c r="B30" s="237">
        <v>80000</v>
      </c>
      <c r="C30" s="237"/>
      <c r="D30" s="237"/>
      <c r="E30" s="237">
        <v>80000</v>
      </c>
      <c r="F30" s="237"/>
      <c r="G30" s="237"/>
      <c r="H30" s="237"/>
      <c r="I30" s="237"/>
      <c r="J30" s="237"/>
      <c r="K30" s="237"/>
      <c r="L30" s="237"/>
      <c r="M30" s="237"/>
      <c r="N30" s="237"/>
      <c r="O30" s="237"/>
    </row>
    <row r="31" spans="1:15" s="234" customFormat="1" ht="58.5">
      <c r="A31" s="236" t="s">
        <v>362</v>
      </c>
      <c r="B31" s="237">
        <v>30000</v>
      </c>
      <c r="C31" s="237">
        <v>30000</v>
      </c>
      <c r="D31" s="237"/>
      <c r="E31" s="237"/>
      <c r="F31" s="237"/>
      <c r="G31" s="237"/>
      <c r="H31" s="237"/>
      <c r="I31" s="237"/>
      <c r="J31" s="237"/>
      <c r="K31" s="237"/>
      <c r="L31" s="237"/>
      <c r="M31" s="237"/>
      <c r="N31" s="237"/>
      <c r="O31" s="237"/>
    </row>
    <row r="32" spans="1:15" s="234" customFormat="1" ht="39">
      <c r="A32" s="236" t="s">
        <v>363</v>
      </c>
      <c r="B32" s="237">
        <v>93000</v>
      </c>
      <c r="C32" s="237"/>
      <c r="D32" s="237"/>
      <c r="E32" s="237"/>
      <c r="F32" s="237"/>
      <c r="G32" s="237">
        <v>28000</v>
      </c>
      <c r="H32" s="237"/>
      <c r="I32" s="237"/>
      <c r="J32" s="237"/>
      <c r="K32" s="237"/>
      <c r="L32" s="237"/>
      <c r="M32" s="237">
        <v>65000</v>
      </c>
      <c r="N32" s="237"/>
      <c r="O32" s="237"/>
    </row>
    <row r="33" spans="1:15" s="234" customFormat="1" ht="39">
      <c r="A33" s="236" t="s">
        <v>364</v>
      </c>
      <c r="B33" s="237">
        <v>390000</v>
      </c>
      <c r="C33" s="237"/>
      <c r="D33" s="237"/>
      <c r="E33" s="237"/>
      <c r="F33" s="237">
        <v>240000</v>
      </c>
      <c r="G33" s="237"/>
      <c r="H33" s="237">
        <v>150000</v>
      </c>
      <c r="I33" s="237"/>
      <c r="J33" s="237"/>
      <c r="K33" s="237"/>
      <c r="L33" s="237"/>
      <c r="M33" s="237"/>
      <c r="N33" s="237"/>
      <c r="O33" s="237"/>
    </row>
    <row r="34" spans="1:15" s="234" customFormat="1" ht="58.5">
      <c r="A34" s="236" t="s">
        <v>365</v>
      </c>
      <c r="B34" s="237">
        <v>25000</v>
      </c>
      <c r="C34" s="237"/>
      <c r="D34" s="237"/>
      <c r="E34" s="237"/>
      <c r="F34" s="237"/>
      <c r="G34" s="237"/>
      <c r="H34" s="237"/>
      <c r="I34" s="237"/>
      <c r="J34" s="237"/>
      <c r="K34" s="237"/>
      <c r="L34" s="237"/>
      <c r="M34" s="237"/>
      <c r="N34" s="237"/>
      <c r="O34" s="237">
        <v>25000</v>
      </c>
    </row>
    <row r="35" spans="1:15" s="234" customFormat="1" ht="39">
      <c r="A35" s="236" t="s">
        <v>366</v>
      </c>
      <c r="B35" s="237">
        <v>130000</v>
      </c>
      <c r="C35" s="237"/>
      <c r="D35" s="237"/>
      <c r="E35" s="237"/>
      <c r="F35" s="237"/>
      <c r="G35" s="237"/>
      <c r="H35" s="237"/>
      <c r="I35" s="237"/>
      <c r="J35" s="237"/>
      <c r="K35" s="237"/>
      <c r="L35" s="237"/>
      <c r="M35" s="237"/>
      <c r="N35" s="237"/>
      <c r="O35" s="237">
        <v>130000</v>
      </c>
    </row>
    <row r="36" spans="1:15" s="234" customFormat="1" ht="58.5">
      <c r="A36" s="236" t="s">
        <v>367</v>
      </c>
      <c r="B36" s="237">
        <v>120000</v>
      </c>
      <c r="C36" s="237"/>
      <c r="D36" s="237"/>
      <c r="E36" s="237"/>
      <c r="F36" s="237"/>
      <c r="G36" s="237"/>
      <c r="H36" s="237"/>
      <c r="I36" s="237"/>
      <c r="J36" s="237"/>
      <c r="K36" s="237"/>
      <c r="L36" s="237"/>
      <c r="M36" s="237"/>
      <c r="N36" s="237"/>
      <c r="O36" s="237">
        <v>120000</v>
      </c>
    </row>
    <row r="37" spans="1:15" s="234" customFormat="1" ht="58.5">
      <c r="A37" s="236" t="s">
        <v>368</v>
      </c>
      <c r="B37" s="237">
        <v>30000</v>
      </c>
      <c r="C37" s="237"/>
      <c r="D37" s="237"/>
      <c r="E37" s="237"/>
      <c r="F37" s="237"/>
      <c r="G37" s="237"/>
      <c r="H37" s="237"/>
      <c r="I37" s="237"/>
      <c r="J37" s="237"/>
      <c r="K37" s="237"/>
      <c r="L37" s="237"/>
      <c r="M37" s="237">
        <v>30000</v>
      </c>
      <c r="N37" s="237"/>
      <c r="O37" s="237"/>
    </row>
    <row r="38" spans="1:15" s="234" customFormat="1" ht="40.9" customHeight="1">
      <c r="A38" s="236" t="s">
        <v>369</v>
      </c>
      <c r="B38" s="237">
        <v>20800</v>
      </c>
      <c r="C38" s="237"/>
      <c r="D38" s="237"/>
      <c r="E38" s="237"/>
      <c r="F38" s="237"/>
      <c r="G38" s="237"/>
      <c r="H38" s="237"/>
      <c r="I38" s="237">
        <v>20800</v>
      </c>
      <c r="J38" s="237"/>
      <c r="K38" s="237"/>
      <c r="L38" s="237"/>
      <c r="M38" s="237"/>
      <c r="N38" s="237"/>
      <c r="O38" s="237"/>
    </row>
    <row r="39" spans="1:15" s="234" customFormat="1" ht="19.5">
      <c r="A39" s="236" t="s">
        <v>370</v>
      </c>
      <c r="B39" s="237">
        <v>200000</v>
      </c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>
        <v>200000</v>
      </c>
    </row>
    <row r="40" spans="1:15" s="234" customFormat="1" ht="39">
      <c r="A40" s="236" t="s">
        <v>371</v>
      </c>
      <c r="B40" s="237">
        <v>42000</v>
      </c>
      <c r="C40" s="237"/>
      <c r="D40" s="237"/>
      <c r="E40" s="237"/>
      <c r="F40" s="237"/>
      <c r="G40" s="237"/>
      <c r="H40" s="237"/>
      <c r="I40" s="237"/>
      <c r="J40" s="237"/>
      <c r="K40" s="237"/>
      <c r="L40" s="237"/>
      <c r="M40" s="237"/>
      <c r="N40" s="237"/>
      <c r="O40" s="237">
        <v>42000</v>
      </c>
    </row>
    <row r="41" spans="1:15" s="234" customFormat="1" ht="39">
      <c r="A41" s="236" t="s">
        <v>372</v>
      </c>
      <c r="B41" s="237">
        <v>40000</v>
      </c>
      <c r="C41" s="237"/>
      <c r="D41" s="237"/>
      <c r="E41" s="237"/>
      <c r="F41" s="237"/>
      <c r="G41" s="237"/>
      <c r="H41" s="237"/>
      <c r="I41" s="237"/>
      <c r="J41" s="237"/>
      <c r="K41" s="237"/>
      <c r="L41" s="237">
        <v>40000</v>
      </c>
      <c r="M41" s="237"/>
      <c r="N41" s="237"/>
      <c r="O41" s="237"/>
    </row>
    <row r="42" spans="1:15" s="234" customFormat="1" ht="39">
      <c r="A42" s="236" t="s">
        <v>469</v>
      </c>
      <c r="B42" s="237">
        <v>350200</v>
      </c>
      <c r="C42" s="237"/>
      <c r="D42" s="237"/>
      <c r="E42" s="237"/>
      <c r="F42" s="237"/>
      <c r="G42" s="237"/>
      <c r="H42" s="237"/>
      <c r="I42" s="237">
        <v>50000</v>
      </c>
      <c r="J42" s="237">
        <v>18000</v>
      </c>
      <c r="K42" s="237"/>
      <c r="L42" s="237"/>
      <c r="M42" s="237"/>
      <c r="N42" s="237"/>
      <c r="O42" s="237">
        <v>282200</v>
      </c>
    </row>
    <row r="43" spans="1:15" s="234" customFormat="1" ht="39">
      <c r="A43" s="236" t="s">
        <v>470</v>
      </c>
      <c r="B43" s="237">
        <v>20000</v>
      </c>
      <c r="C43" s="237"/>
      <c r="D43" s="237"/>
      <c r="E43" s="237"/>
      <c r="F43" s="237"/>
      <c r="G43" s="237"/>
      <c r="H43" s="237"/>
      <c r="I43" s="237"/>
      <c r="J43" s="237"/>
      <c r="K43" s="237">
        <v>20000</v>
      </c>
      <c r="L43" s="237"/>
      <c r="M43" s="237"/>
      <c r="N43" s="237"/>
      <c r="O43" s="237"/>
    </row>
    <row r="44" spans="1:15" s="234" customFormat="1" ht="21.6" customHeight="1">
      <c r="A44" s="236" t="s">
        <v>373</v>
      </c>
      <c r="B44" s="237">
        <v>125000</v>
      </c>
      <c r="C44" s="237"/>
      <c r="D44" s="237">
        <v>125000</v>
      </c>
      <c r="E44" s="237"/>
      <c r="F44" s="237"/>
      <c r="G44" s="237"/>
      <c r="H44" s="237"/>
      <c r="I44" s="237"/>
      <c r="J44" s="237"/>
      <c r="K44" s="237"/>
      <c r="L44" s="237"/>
      <c r="M44" s="237"/>
      <c r="N44" s="237"/>
      <c r="O44" s="237"/>
    </row>
    <row r="45" spans="1:15" s="234" customFormat="1" ht="39">
      <c r="A45" s="236" t="s">
        <v>374</v>
      </c>
      <c r="B45" s="237">
        <v>150000</v>
      </c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>
        <v>150000</v>
      </c>
    </row>
    <row r="46" spans="1:15" s="234" customFormat="1" ht="58.5">
      <c r="A46" s="236" t="s">
        <v>375</v>
      </c>
      <c r="B46" s="237">
        <v>150000</v>
      </c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>
        <v>150000</v>
      </c>
    </row>
    <row r="47" spans="1:15" s="234" customFormat="1" ht="42" customHeight="1">
      <c r="A47" s="236" t="s">
        <v>376</v>
      </c>
      <c r="B47" s="237">
        <v>70000</v>
      </c>
      <c r="C47" s="237"/>
      <c r="D47" s="237"/>
      <c r="E47" s="237"/>
      <c r="F47" s="237"/>
      <c r="G47" s="237">
        <v>70000</v>
      </c>
      <c r="H47" s="237"/>
      <c r="I47" s="237"/>
      <c r="J47" s="237"/>
      <c r="K47" s="237"/>
      <c r="L47" s="237"/>
      <c r="M47" s="237"/>
      <c r="N47" s="237"/>
      <c r="O47" s="237"/>
    </row>
    <row r="48" spans="1:15" s="234" customFormat="1" ht="78">
      <c r="A48" s="236" t="s">
        <v>377</v>
      </c>
      <c r="B48" s="237">
        <v>25000</v>
      </c>
      <c r="C48" s="237"/>
      <c r="D48" s="237"/>
      <c r="E48" s="237"/>
      <c r="F48" s="237">
        <v>25000</v>
      </c>
      <c r="G48" s="237"/>
      <c r="H48" s="237"/>
      <c r="I48" s="237"/>
      <c r="J48" s="237"/>
      <c r="K48" s="237"/>
      <c r="L48" s="237"/>
      <c r="M48" s="237"/>
      <c r="N48" s="237"/>
      <c r="O48" s="237"/>
    </row>
    <row r="49" spans="1:15" s="234" customFormat="1" ht="39">
      <c r="A49" s="236" t="s">
        <v>378</v>
      </c>
      <c r="B49" s="237">
        <v>44700</v>
      </c>
      <c r="C49" s="237"/>
      <c r="D49" s="237">
        <v>44700</v>
      </c>
      <c r="E49" s="237"/>
      <c r="F49" s="237"/>
      <c r="G49" s="237"/>
      <c r="H49" s="237"/>
      <c r="I49" s="237"/>
      <c r="J49" s="237"/>
      <c r="K49" s="237"/>
      <c r="L49" s="237"/>
      <c r="M49" s="237"/>
      <c r="N49" s="237"/>
      <c r="O49" s="237"/>
    </row>
    <row r="50" spans="1:15" s="234" customFormat="1" ht="19.5">
      <c r="A50" s="236" t="s">
        <v>379</v>
      </c>
      <c r="B50" s="237">
        <v>5000</v>
      </c>
      <c r="C50" s="237"/>
      <c r="D50" s="237">
        <v>5000</v>
      </c>
      <c r="E50" s="237"/>
      <c r="F50" s="237"/>
      <c r="G50" s="237"/>
      <c r="H50" s="237"/>
      <c r="I50" s="237"/>
      <c r="J50" s="237"/>
      <c r="K50" s="237"/>
      <c r="L50" s="237"/>
      <c r="M50" s="237"/>
      <c r="N50" s="237"/>
      <c r="O50" s="237"/>
    </row>
    <row r="51" spans="1:15" s="234" customFormat="1" ht="39">
      <c r="A51" s="236" t="s">
        <v>380</v>
      </c>
      <c r="B51" s="237">
        <v>15000</v>
      </c>
      <c r="C51" s="237"/>
      <c r="D51" s="237">
        <v>15000</v>
      </c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237"/>
    </row>
    <row r="52" spans="1:15" s="234" customFormat="1" ht="58.5">
      <c r="A52" s="236" t="s">
        <v>381</v>
      </c>
      <c r="B52" s="237">
        <v>90800</v>
      </c>
      <c r="C52" s="237"/>
      <c r="D52" s="237"/>
      <c r="E52" s="237"/>
      <c r="F52" s="237"/>
      <c r="G52" s="237"/>
      <c r="H52" s="237"/>
      <c r="I52" s="237"/>
      <c r="J52" s="237"/>
      <c r="K52" s="237"/>
      <c r="L52" s="237"/>
      <c r="M52" s="237"/>
      <c r="N52" s="237"/>
      <c r="O52" s="237">
        <v>90800</v>
      </c>
    </row>
    <row r="53" spans="1:15" s="234" customFormat="1" ht="78">
      <c r="A53" s="236" t="s">
        <v>382</v>
      </c>
      <c r="B53" s="237">
        <v>20000</v>
      </c>
      <c r="C53" s="237"/>
      <c r="D53" s="237"/>
      <c r="E53" s="237"/>
      <c r="F53" s="237"/>
      <c r="G53" s="237">
        <v>20000</v>
      </c>
      <c r="H53" s="237"/>
      <c r="I53" s="237"/>
      <c r="J53" s="237"/>
      <c r="K53" s="237"/>
      <c r="L53" s="237"/>
      <c r="M53" s="237"/>
      <c r="N53" s="237"/>
      <c r="O53" s="237"/>
    </row>
    <row r="54" spans="1:15" s="234" customFormat="1" ht="39">
      <c r="A54" s="236" t="s">
        <v>383</v>
      </c>
      <c r="B54" s="237">
        <v>51800</v>
      </c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>
        <v>51800</v>
      </c>
    </row>
    <row r="55" spans="1:15" s="234" customFormat="1" ht="40.9" customHeight="1">
      <c r="A55" s="236" t="s">
        <v>384</v>
      </c>
      <c r="B55" s="237">
        <v>750000</v>
      </c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>
        <v>750000</v>
      </c>
    </row>
    <row r="56" spans="1:15" s="234" customFormat="1" ht="58.5">
      <c r="A56" s="236" t="s">
        <v>471</v>
      </c>
      <c r="B56" s="237">
        <v>20000</v>
      </c>
      <c r="C56" s="237"/>
      <c r="D56" s="237"/>
      <c r="E56" s="237"/>
      <c r="F56" s="237"/>
      <c r="G56" s="237"/>
      <c r="H56" s="237"/>
      <c r="I56" s="237"/>
      <c r="J56" s="237"/>
      <c r="K56" s="237"/>
      <c r="L56" s="237"/>
      <c r="M56" s="237">
        <v>20000</v>
      </c>
      <c r="N56" s="237"/>
      <c r="O56" s="237"/>
    </row>
    <row r="57" spans="1:15" s="249" customFormat="1" ht="39">
      <c r="A57" s="247" t="s">
        <v>165</v>
      </c>
      <c r="B57" s="248">
        <v>952500</v>
      </c>
      <c r="C57" s="248"/>
      <c r="D57" s="248"/>
      <c r="E57" s="248"/>
      <c r="F57" s="248"/>
      <c r="G57" s="248"/>
      <c r="H57" s="248"/>
      <c r="I57" s="248"/>
      <c r="J57" s="248"/>
      <c r="K57" s="248"/>
      <c r="L57" s="248">
        <v>750000</v>
      </c>
      <c r="M57" s="248"/>
      <c r="N57" s="248">
        <v>202500</v>
      </c>
      <c r="O57" s="248"/>
    </row>
    <row r="58" spans="1:15" s="234" customFormat="1" ht="58.5">
      <c r="A58" s="236" t="s">
        <v>472</v>
      </c>
      <c r="B58" s="237">
        <v>202500</v>
      </c>
      <c r="C58" s="237"/>
      <c r="D58" s="237"/>
      <c r="E58" s="237"/>
      <c r="F58" s="237"/>
      <c r="G58" s="237"/>
      <c r="H58" s="237"/>
      <c r="I58" s="237"/>
      <c r="J58" s="237"/>
      <c r="K58" s="237"/>
      <c r="L58" s="237"/>
      <c r="M58" s="237"/>
      <c r="N58" s="237">
        <v>202500</v>
      </c>
      <c r="O58" s="237"/>
    </row>
    <row r="59" spans="1:15" s="234" customFormat="1" ht="41.45" customHeight="1">
      <c r="A59" s="236" t="s">
        <v>385</v>
      </c>
      <c r="B59" s="237">
        <v>750000</v>
      </c>
      <c r="C59" s="237"/>
      <c r="D59" s="237"/>
      <c r="E59" s="237"/>
      <c r="F59" s="237"/>
      <c r="G59" s="237"/>
      <c r="H59" s="237"/>
      <c r="I59" s="237"/>
      <c r="J59" s="237"/>
      <c r="K59" s="237"/>
      <c r="L59" s="237">
        <v>750000</v>
      </c>
      <c r="M59" s="237"/>
      <c r="N59" s="237"/>
      <c r="O59" s="237"/>
    </row>
    <row r="60" spans="1:15" s="249" customFormat="1" ht="39">
      <c r="A60" s="247" t="s">
        <v>166</v>
      </c>
      <c r="B60" s="248">
        <v>185700</v>
      </c>
      <c r="C60" s="248"/>
      <c r="D60" s="248"/>
      <c r="E60" s="248"/>
      <c r="F60" s="248"/>
      <c r="G60" s="248"/>
      <c r="H60" s="248">
        <v>10000</v>
      </c>
      <c r="I60" s="248">
        <v>65000</v>
      </c>
      <c r="J60" s="248"/>
      <c r="K60" s="248"/>
      <c r="L60" s="248"/>
      <c r="M60" s="248">
        <v>110700</v>
      </c>
      <c r="N60" s="248"/>
      <c r="O60" s="248"/>
    </row>
    <row r="61" spans="1:15" s="234" customFormat="1" ht="39">
      <c r="A61" s="236" t="s">
        <v>386</v>
      </c>
      <c r="B61" s="237">
        <v>65000</v>
      </c>
      <c r="C61" s="237"/>
      <c r="D61" s="237"/>
      <c r="E61" s="237"/>
      <c r="F61" s="237"/>
      <c r="G61" s="237"/>
      <c r="H61" s="237"/>
      <c r="I61" s="237">
        <v>65000</v>
      </c>
      <c r="J61" s="237"/>
      <c r="K61" s="237"/>
      <c r="L61" s="237"/>
      <c r="M61" s="237"/>
      <c r="N61" s="237"/>
      <c r="O61" s="237"/>
    </row>
    <row r="62" spans="1:15" s="234" customFormat="1" ht="97.5">
      <c r="A62" s="236" t="s">
        <v>387</v>
      </c>
      <c r="B62" s="237">
        <v>110700</v>
      </c>
      <c r="C62" s="237"/>
      <c r="D62" s="237"/>
      <c r="E62" s="237"/>
      <c r="F62" s="237"/>
      <c r="G62" s="237"/>
      <c r="H62" s="237"/>
      <c r="I62" s="237"/>
      <c r="J62" s="237"/>
      <c r="K62" s="237"/>
      <c r="L62" s="237"/>
      <c r="M62" s="237">
        <v>110700</v>
      </c>
      <c r="N62" s="237"/>
      <c r="O62" s="237"/>
    </row>
    <row r="63" spans="1:15" s="234" customFormat="1" ht="78">
      <c r="A63" s="236" t="s">
        <v>388</v>
      </c>
      <c r="B63" s="237">
        <v>10000</v>
      </c>
      <c r="C63" s="237"/>
      <c r="D63" s="237"/>
      <c r="E63" s="237"/>
      <c r="F63" s="237"/>
      <c r="G63" s="237"/>
      <c r="H63" s="237">
        <v>10000</v>
      </c>
      <c r="I63" s="237"/>
      <c r="J63" s="237"/>
      <c r="K63" s="237"/>
      <c r="L63" s="237"/>
      <c r="M63" s="237"/>
      <c r="N63" s="237"/>
      <c r="O63" s="237"/>
    </row>
    <row r="64" spans="1:15" s="249" customFormat="1" ht="19.5">
      <c r="A64" s="247" t="s">
        <v>322</v>
      </c>
      <c r="B64" s="248">
        <v>2288000</v>
      </c>
      <c r="C64" s="248"/>
      <c r="D64" s="248"/>
      <c r="E64" s="248">
        <v>140000</v>
      </c>
      <c r="F64" s="248"/>
      <c r="G64" s="248"/>
      <c r="H64" s="248"/>
      <c r="I64" s="248">
        <v>545200</v>
      </c>
      <c r="J64" s="248">
        <v>1173800</v>
      </c>
      <c r="K64" s="248">
        <v>40000</v>
      </c>
      <c r="L64" s="248"/>
      <c r="M64" s="248"/>
      <c r="N64" s="248"/>
      <c r="O64" s="248">
        <v>389000</v>
      </c>
    </row>
    <row r="65" spans="1:15" s="234" customFormat="1" ht="39">
      <c r="A65" s="236" t="s">
        <v>389</v>
      </c>
      <c r="B65" s="237">
        <v>3800</v>
      </c>
      <c r="C65" s="237"/>
      <c r="D65" s="237"/>
      <c r="E65" s="237"/>
      <c r="F65" s="237"/>
      <c r="G65" s="237"/>
      <c r="H65" s="237"/>
      <c r="I65" s="237"/>
      <c r="J65" s="237">
        <v>3800</v>
      </c>
      <c r="K65" s="237"/>
      <c r="L65" s="237"/>
      <c r="M65" s="237"/>
      <c r="N65" s="237"/>
      <c r="O65" s="237"/>
    </row>
    <row r="66" spans="1:15" s="234" customFormat="1" ht="58.5">
      <c r="A66" s="236" t="s">
        <v>390</v>
      </c>
      <c r="B66" s="237">
        <v>300000</v>
      </c>
      <c r="C66" s="237"/>
      <c r="D66" s="237"/>
      <c r="E66" s="237"/>
      <c r="F66" s="237"/>
      <c r="G66" s="237"/>
      <c r="H66" s="237"/>
      <c r="I66" s="237"/>
      <c r="J66" s="237">
        <v>150000</v>
      </c>
      <c r="K66" s="237"/>
      <c r="L66" s="237"/>
      <c r="M66" s="237"/>
      <c r="N66" s="237"/>
      <c r="O66" s="237">
        <v>150000</v>
      </c>
    </row>
    <row r="67" spans="1:15" s="234" customFormat="1" ht="58.5">
      <c r="A67" s="236" t="s">
        <v>391</v>
      </c>
      <c r="B67" s="237">
        <v>40000</v>
      </c>
      <c r="C67" s="237"/>
      <c r="D67" s="237"/>
      <c r="E67" s="237">
        <v>40000</v>
      </c>
      <c r="F67" s="237"/>
      <c r="G67" s="237"/>
      <c r="H67" s="237"/>
      <c r="I67" s="237"/>
      <c r="J67" s="237"/>
      <c r="K67" s="237"/>
      <c r="L67" s="237"/>
      <c r="M67" s="237"/>
      <c r="N67" s="237"/>
      <c r="O67" s="237"/>
    </row>
    <row r="68" spans="1:15" s="234" customFormat="1" ht="39">
      <c r="A68" s="236" t="s">
        <v>392</v>
      </c>
      <c r="B68" s="237">
        <v>1000000</v>
      </c>
      <c r="C68" s="237"/>
      <c r="D68" s="237"/>
      <c r="E68" s="237"/>
      <c r="F68" s="237"/>
      <c r="G68" s="237"/>
      <c r="H68" s="237"/>
      <c r="I68" s="237"/>
      <c r="J68" s="237">
        <v>1000000</v>
      </c>
      <c r="K68" s="237"/>
      <c r="L68" s="237"/>
      <c r="M68" s="237"/>
      <c r="N68" s="237"/>
      <c r="O68" s="237"/>
    </row>
    <row r="69" spans="1:15" s="234" customFormat="1" ht="81.599999999999994" customHeight="1">
      <c r="A69" s="236" t="s">
        <v>393</v>
      </c>
      <c r="B69" s="237">
        <v>20000</v>
      </c>
      <c r="C69" s="237"/>
      <c r="D69" s="237"/>
      <c r="E69" s="237"/>
      <c r="F69" s="237"/>
      <c r="G69" s="237"/>
      <c r="H69" s="237"/>
      <c r="I69" s="237"/>
      <c r="J69" s="237">
        <v>20000</v>
      </c>
      <c r="K69" s="237"/>
      <c r="L69" s="237"/>
      <c r="M69" s="237"/>
      <c r="N69" s="237"/>
      <c r="O69" s="237"/>
    </row>
    <row r="70" spans="1:15" s="234" customFormat="1" ht="40.9" customHeight="1">
      <c r="A70" s="236" t="s">
        <v>394</v>
      </c>
      <c r="B70" s="237">
        <v>190000</v>
      </c>
      <c r="C70" s="237"/>
      <c r="D70" s="237"/>
      <c r="E70" s="237"/>
      <c r="F70" s="237"/>
      <c r="G70" s="237"/>
      <c r="H70" s="237"/>
      <c r="I70" s="237"/>
      <c r="J70" s="237"/>
      <c r="K70" s="237"/>
      <c r="L70" s="237"/>
      <c r="M70" s="237"/>
      <c r="N70" s="237"/>
      <c r="O70" s="237">
        <v>190000</v>
      </c>
    </row>
    <row r="71" spans="1:15" s="234" customFormat="1" ht="20.45" customHeight="1">
      <c r="A71" s="236" t="s">
        <v>395</v>
      </c>
      <c r="B71" s="237">
        <v>40000</v>
      </c>
      <c r="C71" s="237"/>
      <c r="D71" s="237"/>
      <c r="E71" s="237"/>
      <c r="F71" s="237"/>
      <c r="G71" s="237"/>
      <c r="H71" s="237"/>
      <c r="I71" s="237"/>
      <c r="J71" s="237"/>
      <c r="K71" s="237"/>
      <c r="L71" s="237"/>
      <c r="M71" s="237"/>
      <c r="N71" s="237"/>
      <c r="O71" s="237">
        <v>40000</v>
      </c>
    </row>
    <row r="72" spans="1:15" s="234" customFormat="1" ht="19.5">
      <c r="A72" s="236" t="s">
        <v>396</v>
      </c>
      <c r="B72" s="237">
        <v>9000</v>
      </c>
      <c r="C72" s="237"/>
      <c r="D72" s="237"/>
      <c r="E72" s="237"/>
      <c r="F72" s="237"/>
      <c r="G72" s="237"/>
      <c r="H72" s="237"/>
      <c r="I72" s="237"/>
      <c r="J72" s="237"/>
      <c r="K72" s="237"/>
      <c r="L72" s="237"/>
      <c r="M72" s="237"/>
      <c r="N72" s="237"/>
      <c r="O72" s="237">
        <v>9000</v>
      </c>
    </row>
    <row r="73" spans="1:15" s="234" customFormat="1" ht="39">
      <c r="A73" s="236" t="s">
        <v>397</v>
      </c>
      <c r="B73" s="237">
        <v>25000</v>
      </c>
      <c r="C73" s="237"/>
      <c r="D73" s="237"/>
      <c r="E73" s="237">
        <v>25000</v>
      </c>
      <c r="F73" s="237"/>
      <c r="G73" s="237"/>
      <c r="H73" s="237"/>
      <c r="I73" s="237"/>
      <c r="J73" s="237"/>
      <c r="K73" s="237"/>
      <c r="L73" s="237"/>
      <c r="M73" s="237"/>
      <c r="N73" s="237"/>
      <c r="O73" s="237"/>
    </row>
    <row r="74" spans="1:15" s="234" customFormat="1" ht="58.5">
      <c r="A74" s="236" t="s">
        <v>398</v>
      </c>
      <c r="B74" s="237">
        <v>30000</v>
      </c>
      <c r="C74" s="237"/>
      <c r="D74" s="237"/>
      <c r="E74" s="237">
        <v>30000</v>
      </c>
      <c r="F74" s="237"/>
      <c r="G74" s="237"/>
      <c r="H74" s="237"/>
      <c r="I74" s="237"/>
      <c r="J74" s="237"/>
      <c r="K74" s="237"/>
      <c r="L74" s="237"/>
      <c r="M74" s="237"/>
      <c r="N74" s="237"/>
      <c r="O74" s="237"/>
    </row>
    <row r="75" spans="1:15" s="234" customFormat="1" ht="39">
      <c r="A75" s="236" t="s">
        <v>399</v>
      </c>
      <c r="B75" s="237">
        <v>300000</v>
      </c>
      <c r="C75" s="237"/>
      <c r="D75" s="237"/>
      <c r="E75" s="237"/>
      <c r="F75" s="237"/>
      <c r="G75" s="237"/>
      <c r="H75" s="237"/>
      <c r="I75" s="237">
        <v>300000</v>
      </c>
      <c r="J75" s="237"/>
      <c r="K75" s="237"/>
      <c r="L75" s="237"/>
      <c r="M75" s="237"/>
      <c r="N75" s="237"/>
      <c r="O75" s="237"/>
    </row>
    <row r="76" spans="1:15" s="234" customFormat="1" ht="39">
      <c r="A76" s="236" t="s">
        <v>400</v>
      </c>
      <c r="B76" s="237">
        <v>20000</v>
      </c>
      <c r="C76" s="237"/>
      <c r="D76" s="237"/>
      <c r="E76" s="237">
        <v>20000</v>
      </c>
      <c r="F76" s="237"/>
      <c r="G76" s="237"/>
      <c r="H76" s="237"/>
      <c r="I76" s="237"/>
      <c r="J76" s="237"/>
      <c r="K76" s="237"/>
      <c r="L76" s="237"/>
      <c r="M76" s="237"/>
      <c r="N76" s="237"/>
      <c r="O76" s="237"/>
    </row>
    <row r="77" spans="1:15" s="234" customFormat="1" ht="39">
      <c r="A77" s="236" t="s">
        <v>401</v>
      </c>
      <c r="B77" s="237">
        <v>15000</v>
      </c>
      <c r="C77" s="237"/>
      <c r="D77" s="237"/>
      <c r="E77" s="237">
        <v>15000</v>
      </c>
      <c r="F77" s="237"/>
      <c r="G77" s="237"/>
      <c r="H77" s="237"/>
      <c r="I77" s="237"/>
      <c r="J77" s="237"/>
      <c r="K77" s="237"/>
      <c r="L77" s="237"/>
      <c r="M77" s="237"/>
      <c r="N77" s="237"/>
      <c r="O77" s="237"/>
    </row>
    <row r="78" spans="1:15" s="234" customFormat="1" ht="78.599999999999994" customHeight="1">
      <c r="A78" s="236" t="s">
        <v>402</v>
      </c>
      <c r="B78" s="237">
        <v>10000</v>
      </c>
      <c r="C78" s="237"/>
      <c r="D78" s="237"/>
      <c r="E78" s="237">
        <v>10000</v>
      </c>
      <c r="F78" s="237"/>
      <c r="G78" s="237"/>
      <c r="H78" s="237"/>
      <c r="I78" s="237"/>
      <c r="J78" s="237"/>
      <c r="K78" s="237"/>
      <c r="L78" s="237"/>
      <c r="M78" s="237"/>
      <c r="N78" s="237"/>
      <c r="O78" s="237"/>
    </row>
    <row r="79" spans="1:15" s="234" customFormat="1" ht="39">
      <c r="A79" s="236" t="s">
        <v>403</v>
      </c>
      <c r="B79" s="237">
        <v>245200</v>
      </c>
      <c r="C79" s="237"/>
      <c r="D79" s="237"/>
      <c r="E79" s="237"/>
      <c r="F79" s="237"/>
      <c r="G79" s="237"/>
      <c r="H79" s="237"/>
      <c r="I79" s="237">
        <v>245200</v>
      </c>
      <c r="J79" s="237"/>
      <c r="K79" s="237"/>
      <c r="L79" s="237"/>
      <c r="M79" s="237"/>
      <c r="N79" s="237"/>
      <c r="O79" s="237"/>
    </row>
    <row r="80" spans="1:15" s="234" customFormat="1" ht="58.5">
      <c r="A80" s="236" t="s">
        <v>404</v>
      </c>
      <c r="B80" s="237">
        <v>40000</v>
      </c>
      <c r="C80" s="237"/>
      <c r="D80" s="237"/>
      <c r="E80" s="237"/>
      <c r="F80" s="237"/>
      <c r="G80" s="237"/>
      <c r="H80" s="237"/>
      <c r="I80" s="237"/>
      <c r="J80" s="237"/>
      <c r="K80" s="237">
        <v>40000</v>
      </c>
      <c r="L80" s="237"/>
      <c r="M80" s="237"/>
      <c r="N80" s="237"/>
      <c r="O80" s="237"/>
    </row>
    <row r="81" spans="1:15" s="249" customFormat="1" ht="39">
      <c r="A81" s="247" t="s">
        <v>329</v>
      </c>
      <c r="B81" s="248">
        <v>994600</v>
      </c>
      <c r="C81" s="248">
        <v>242500</v>
      </c>
      <c r="D81" s="248"/>
      <c r="E81" s="248"/>
      <c r="F81" s="248">
        <v>45000</v>
      </c>
      <c r="G81" s="248"/>
      <c r="H81" s="248"/>
      <c r="I81" s="248"/>
      <c r="J81" s="248"/>
      <c r="K81" s="248"/>
      <c r="L81" s="248"/>
      <c r="M81" s="248"/>
      <c r="N81" s="248"/>
      <c r="O81" s="248">
        <v>707100</v>
      </c>
    </row>
    <row r="82" spans="1:15" s="234" customFormat="1" ht="19.5">
      <c r="A82" s="236" t="s">
        <v>405</v>
      </c>
      <c r="B82" s="237">
        <v>7000</v>
      </c>
      <c r="C82" s="237"/>
      <c r="D82" s="237"/>
      <c r="E82" s="237"/>
      <c r="F82" s="237"/>
      <c r="G82" s="237"/>
      <c r="H82" s="237"/>
      <c r="I82" s="237"/>
      <c r="J82" s="237"/>
      <c r="K82" s="237"/>
      <c r="L82" s="237"/>
      <c r="M82" s="237"/>
      <c r="N82" s="237"/>
      <c r="O82" s="237">
        <v>7000</v>
      </c>
    </row>
    <row r="83" spans="1:15" s="234" customFormat="1" ht="78">
      <c r="A83" s="236" t="s">
        <v>406</v>
      </c>
      <c r="B83" s="237">
        <v>18500</v>
      </c>
      <c r="C83" s="237"/>
      <c r="D83" s="237"/>
      <c r="E83" s="237"/>
      <c r="F83" s="237"/>
      <c r="G83" s="237"/>
      <c r="H83" s="237"/>
      <c r="I83" s="237"/>
      <c r="J83" s="237"/>
      <c r="K83" s="237"/>
      <c r="L83" s="237"/>
      <c r="M83" s="237"/>
      <c r="N83" s="237"/>
      <c r="O83" s="237">
        <v>18500</v>
      </c>
    </row>
    <row r="84" spans="1:15" s="234" customFormat="1" ht="19.5">
      <c r="A84" s="236" t="s">
        <v>407</v>
      </c>
      <c r="B84" s="237">
        <v>120000</v>
      </c>
      <c r="C84" s="237"/>
      <c r="D84" s="237"/>
      <c r="E84" s="237"/>
      <c r="F84" s="237"/>
      <c r="G84" s="237"/>
      <c r="H84" s="237"/>
      <c r="I84" s="237"/>
      <c r="J84" s="237"/>
      <c r="K84" s="237"/>
      <c r="L84" s="237"/>
      <c r="M84" s="237"/>
      <c r="N84" s="237"/>
      <c r="O84" s="237">
        <v>120000</v>
      </c>
    </row>
    <row r="85" spans="1:15" s="234" customFormat="1" ht="39">
      <c r="A85" s="236" t="s">
        <v>408</v>
      </c>
      <c r="B85" s="237">
        <v>17000</v>
      </c>
      <c r="C85" s="237"/>
      <c r="D85" s="237"/>
      <c r="E85" s="237"/>
      <c r="F85" s="237"/>
      <c r="G85" s="237"/>
      <c r="H85" s="237"/>
      <c r="I85" s="237"/>
      <c r="J85" s="237"/>
      <c r="K85" s="237"/>
      <c r="L85" s="237"/>
      <c r="M85" s="237"/>
      <c r="N85" s="237"/>
      <c r="O85" s="237">
        <v>17000</v>
      </c>
    </row>
    <row r="86" spans="1:15" s="234" customFormat="1" ht="40.15" customHeight="1">
      <c r="A86" s="236" t="s">
        <v>409</v>
      </c>
      <c r="B86" s="237">
        <v>10000</v>
      </c>
      <c r="C86" s="237"/>
      <c r="D86" s="237"/>
      <c r="E86" s="237"/>
      <c r="F86" s="237"/>
      <c r="G86" s="237"/>
      <c r="H86" s="237"/>
      <c r="I86" s="237"/>
      <c r="J86" s="237"/>
      <c r="K86" s="237"/>
      <c r="L86" s="237"/>
      <c r="M86" s="237"/>
      <c r="N86" s="237"/>
      <c r="O86" s="237">
        <v>10000</v>
      </c>
    </row>
    <row r="87" spans="1:15" s="234" customFormat="1" ht="39">
      <c r="A87" s="236" t="s">
        <v>410</v>
      </c>
      <c r="B87" s="237">
        <v>300000</v>
      </c>
      <c r="C87" s="237"/>
      <c r="D87" s="237"/>
      <c r="E87" s="237"/>
      <c r="F87" s="237"/>
      <c r="G87" s="237"/>
      <c r="H87" s="237"/>
      <c r="I87" s="237"/>
      <c r="J87" s="237"/>
      <c r="K87" s="237"/>
      <c r="L87" s="237"/>
      <c r="M87" s="237"/>
      <c r="N87" s="237"/>
      <c r="O87" s="237">
        <v>300000</v>
      </c>
    </row>
    <row r="88" spans="1:15" s="234" customFormat="1" ht="39">
      <c r="A88" s="236" t="s">
        <v>411</v>
      </c>
      <c r="B88" s="237">
        <v>60000</v>
      </c>
      <c r="C88" s="237"/>
      <c r="D88" s="237"/>
      <c r="E88" s="237"/>
      <c r="F88" s="237"/>
      <c r="G88" s="237"/>
      <c r="H88" s="237"/>
      <c r="I88" s="237"/>
      <c r="J88" s="237"/>
      <c r="K88" s="237"/>
      <c r="L88" s="237"/>
      <c r="M88" s="237"/>
      <c r="N88" s="237"/>
      <c r="O88" s="237">
        <v>60000</v>
      </c>
    </row>
    <row r="89" spans="1:15" s="234" customFormat="1" ht="58.5">
      <c r="A89" s="236" t="s">
        <v>412</v>
      </c>
      <c r="B89" s="237">
        <v>39600</v>
      </c>
      <c r="C89" s="237"/>
      <c r="D89" s="237"/>
      <c r="E89" s="237"/>
      <c r="F89" s="237"/>
      <c r="G89" s="237"/>
      <c r="H89" s="237"/>
      <c r="I89" s="237"/>
      <c r="J89" s="237"/>
      <c r="K89" s="237"/>
      <c r="L89" s="237"/>
      <c r="M89" s="237"/>
      <c r="N89" s="237"/>
      <c r="O89" s="237">
        <v>39600</v>
      </c>
    </row>
    <row r="90" spans="1:15" s="234" customFormat="1" ht="40.9" customHeight="1">
      <c r="A90" s="236" t="s">
        <v>413</v>
      </c>
      <c r="B90" s="237">
        <v>15000</v>
      </c>
      <c r="C90" s="237"/>
      <c r="D90" s="237"/>
      <c r="E90" s="237"/>
      <c r="F90" s="237">
        <v>15000</v>
      </c>
      <c r="G90" s="237"/>
      <c r="H90" s="237"/>
      <c r="I90" s="237"/>
      <c r="J90" s="237"/>
      <c r="K90" s="237"/>
      <c r="L90" s="237"/>
      <c r="M90" s="237"/>
      <c r="N90" s="237"/>
      <c r="O90" s="237"/>
    </row>
    <row r="91" spans="1:15" s="234" customFormat="1" ht="39">
      <c r="A91" s="236" t="s">
        <v>414</v>
      </c>
      <c r="B91" s="237">
        <v>30000</v>
      </c>
      <c r="C91" s="237"/>
      <c r="D91" s="237"/>
      <c r="E91" s="237"/>
      <c r="F91" s="237">
        <v>30000</v>
      </c>
      <c r="G91" s="237"/>
      <c r="H91" s="237"/>
      <c r="I91" s="237"/>
      <c r="J91" s="237"/>
      <c r="K91" s="237"/>
      <c r="L91" s="237"/>
      <c r="M91" s="237"/>
      <c r="N91" s="237"/>
      <c r="O91" s="237"/>
    </row>
    <row r="92" spans="1:15" s="234" customFormat="1" ht="39">
      <c r="A92" s="236" t="s">
        <v>415</v>
      </c>
      <c r="B92" s="237">
        <v>35000</v>
      </c>
      <c r="C92" s="237"/>
      <c r="D92" s="237"/>
      <c r="E92" s="237"/>
      <c r="F92" s="237"/>
      <c r="G92" s="237"/>
      <c r="H92" s="237"/>
      <c r="I92" s="237"/>
      <c r="J92" s="237"/>
      <c r="K92" s="237"/>
      <c r="L92" s="237"/>
      <c r="M92" s="237"/>
      <c r="N92" s="237"/>
      <c r="O92" s="237">
        <v>35000</v>
      </c>
    </row>
    <row r="93" spans="1:15" s="234" customFormat="1" ht="58.5">
      <c r="A93" s="236" t="s">
        <v>416</v>
      </c>
      <c r="B93" s="237">
        <v>52500</v>
      </c>
      <c r="C93" s="237">
        <v>52500</v>
      </c>
      <c r="D93" s="237"/>
      <c r="E93" s="237"/>
      <c r="F93" s="237"/>
      <c r="G93" s="237"/>
      <c r="H93" s="237"/>
      <c r="I93" s="237"/>
      <c r="J93" s="237"/>
      <c r="K93" s="237"/>
      <c r="L93" s="237"/>
      <c r="M93" s="237"/>
      <c r="N93" s="237"/>
      <c r="O93" s="237"/>
    </row>
    <row r="94" spans="1:15" s="234" customFormat="1" ht="39">
      <c r="A94" s="236" t="s">
        <v>417</v>
      </c>
      <c r="B94" s="237">
        <v>200000</v>
      </c>
      <c r="C94" s="237">
        <v>100000</v>
      </c>
      <c r="D94" s="237"/>
      <c r="E94" s="237"/>
      <c r="F94" s="237"/>
      <c r="G94" s="237"/>
      <c r="H94" s="237"/>
      <c r="I94" s="237"/>
      <c r="J94" s="237"/>
      <c r="K94" s="237"/>
      <c r="L94" s="237"/>
      <c r="M94" s="237"/>
      <c r="N94" s="237"/>
      <c r="O94" s="237">
        <v>100000</v>
      </c>
    </row>
    <row r="95" spans="1:15" s="234" customFormat="1" ht="58.5">
      <c r="A95" s="236" t="s">
        <v>418</v>
      </c>
      <c r="B95" s="237">
        <v>90000</v>
      </c>
      <c r="C95" s="237">
        <v>90000</v>
      </c>
      <c r="D95" s="237"/>
      <c r="E95" s="237"/>
      <c r="F95" s="237"/>
      <c r="G95" s="237"/>
      <c r="H95" s="237"/>
      <c r="I95" s="237"/>
      <c r="J95" s="237"/>
      <c r="K95" s="237"/>
      <c r="L95" s="237"/>
      <c r="M95" s="237"/>
      <c r="N95" s="237"/>
      <c r="O95" s="237"/>
    </row>
    <row r="96" spans="1:15" s="234" customFormat="1" ht="19.5">
      <c r="A96" s="204" t="s">
        <v>5</v>
      </c>
      <c r="B96" s="238">
        <v>163827700</v>
      </c>
      <c r="C96" s="238">
        <v>1666800</v>
      </c>
      <c r="D96" s="238">
        <v>12238600</v>
      </c>
      <c r="E96" s="238">
        <v>2172800</v>
      </c>
      <c r="F96" s="238">
        <v>5389600</v>
      </c>
      <c r="G96" s="238">
        <v>3085800</v>
      </c>
      <c r="H96" s="238">
        <v>6758000</v>
      </c>
      <c r="I96" s="238">
        <v>2458200</v>
      </c>
      <c r="J96" s="238">
        <v>3077700</v>
      </c>
      <c r="K96" s="238">
        <v>290900</v>
      </c>
      <c r="L96" s="238">
        <v>1029700</v>
      </c>
      <c r="M96" s="238">
        <v>1474800</v>
      </c>
      <c r="N96" s="238">
        <v>11142300</v>
      </c>
      <c r="O96" s="238">
        <v>113042500</v>
      </c>
    </row>
    <row r="97" spans="1:18" s="38" customFormat="1">
      <c r="A97" s="52"/>
      <c r="B97" s="250">
        <f>+B6+B8+B23</f>
        <v>163827700</v>
      </c>
      <c r="C97" s="250">
        <f t="shared" ref="C97:O97" si="1">+C6+C8+C23</f>
        <v>1666800</v>
      </c>
      <c r="D97" s="250">
        <f t="shared" si="1"/>
        <v>12238600</v>
      </c>
      <c r="E97" s="250">
        <f t="shared" si="1"/>
        <v>2172800</v>
      </c>
      <c r="F97" s="250">
        <f t="shared" si="1"/>
        <v>5389600</v>
      </c>
      <c r="G97" s="250">
        <f t="shared" si="1"/>
        <v>3085800</v>
      </c>
      <c r="H97" s="250">
        <f t="shared" si="1"/>
        <v>6758000</v>
      </c>
      <c r="I97" s="250">
        <f t="shared" si="1"/>
        <v>2458200</v>
      </c>
      <c r="J97" s="250">
        <f t="shared" si="1"/>
        <v>3077700</v>
      </c>
      <c r="K97" s="250">
        <f t="shared" si="1"/>
        <v>290900</v>
      </c>
      <c r="L97" s="250">
        <f t="shared" si="1"/>
        <v>1029700</v>
      </c>
      <c r="M97" s="250">
        <f t="shared" si="1"/>
        <v>1474800</v>
      </c>
      <c r="N97" s="250">
        <f t="shared" si="1"/>
        <v>11142300</v>
      </c>
      <c r="O97" s="250">
        <f t="shared" si="1"/>
        <v>113042500</v>
      </c>
      <c r="Q97" s="39"/>
      <c r="R97" s="39"/>
    </row>
    <row r="98" spans="1:18" s="38" customFormat="1">
      <c r="A98" s="52"/>
      <c r="B98" s="250">
        <f>+B96-B97</f>
        <v>0</v>
      </c>
      <c r="C98" s="250">
        <f t="shared" ref="C98:O98" si="2">+C96-C97</f>
        <v>0</v>
      </c>
      <c r="D98" s="250">
        <f t="shared" si="2"/>
        <v>0</v>
      </c>
      <c r="E98" s="250">
        <f t="shared" si="2"/>
        <v>0</v>
      </c>
      <c r="F98" s="250">
        <f t="shared" si="2"/>
        <v>0</v>
      </c>
      <c r="G98" s="250">
        <f t="shared" si="2"/>
        <v>0</v>
      </c>
      <c r="H98" s="250">
        <f t="shared" si="2"/>
        <v>0</v>
      </c>
      <c r="I98" s="250">
        <f t="shared" si="2"/>
        <v>0</v>
      </c>
      <c r="J98" s="250">
        <f t="shared" si="2"/>
        <v>0</v>
      </c>
      <c r="K98" s="250">
        <f t="shared" si="2"/>
        <v>0</v>
      </c>
      <c r="L98" s="250">
        <f t="shared" si="2"/>
        <v>0</v>
      </c>
      <c r="M98" s="250">
        <f t="shared" si="2"/>
        <v>0</v>
      </c>
      <c r="N98" s="250">
        <f t="shared" si="2"/>
        <v>0</v>
      </c>
      <c r="O98" s="250">
        <f t="shared" si="2"/>
        <v>0</v>
      </c>
      <c r="Q98" s="39"/>
      <c r="R98" s="39"/>
    </row>
    <row r="99" spans="1:18" s="38" customFormat="1">
      <c r="A99" s="52"/>
      <c r="Q99" s="39"/>
      <c r="R99" s="39"/>
    </row>
    <row r="100" spans="1:18" s="38" customFormat="1">
      <c r="A100" s="52"/>
      <c r="Q100" s="39"/>
      <c r="R100" s="39"/>
    </row>
    <row r="101" spans="1:18" s="38" customFormat="1">
      <c r="A101" s="52"/>
      <c r="Q101" s="39"/>
      <c r="R101" s="39"/>
    </row>
    <row r="102" spans="1:18" s="38" customFormat="1">
      <c r="A102" s="52"/>
      <c r="Q102" s="39"/>
      <c r="R102" s="39"/>
    </row>
    <row r="103" spans="1:18" s="38" customFormat="1">
      <c r="A103" s="52"/>
      <c r="Q103" s="39"/>
      <c r="R103" s="39"/>
    </row>
    <row r="104" spans="1:18" s="38" customFormat="1">
      <c r="A104" s="52"/>
      <c r="Q104" s="39"/>
      <c r="R104" s="39"/>
    </row>
    <row r="105" spans="1:18" s="38" customFormat="1">
      <c r="A105" s="52"/>
      <c r="Q105" s="39"/>
      <c r="R105" s="39"/>
    </row>
    <row r="106" spans="1:18" s="38" customFormat="1">
      <c r="A106" s="52"/>
      <c r="Q106" s="39"/>
      <c r="R106" s="39"/>
    </row>
    <row r="107" spans="1:18" s="38" customFormat="1">
      <c r="A107" s="52"/>
      <c r="Q107" s="39"/>
      <c r="R107" s="39"/>
    </row>
    <row r="108" spans="1:18" s="38" customFormat="1">
      <c r="A108" s="52"/>
      <c r="Q108" s="39"/>
      <c r="R108" s="39"/>
    </row>
    <row r="109" spans="1:18" s="38" customFormat="1">
      <c r="A109" s="52"/>
      <c r="Q109" s="39"/>
      <c r="R109" s="39"/>
    </row>
    <row r="110" spans="1:18" s="38" customFormat="1">
      <c r="A110" s="52"/>
      <c r="Q110" s="39"/>
      <c r="R110" s="39"/>
    </row>
    <row r="111" spans="1:18" s="38" customFormat="1">
      <c r="A111" s="52"/>
      <c r="Q111" s="39"/>
      <c r="R111" s="39"/>
    </row>
    <row r="112" spans="1:18" s="38" customFormat="1">
      <c r="A112" s="52"/>
      <c r="Q112" s="39"/>
      <c r="R112" s="39"/>
    </row>
    <row r="113" spans="1:18" s="38" customFormat="1">
      <c r="A113" s="52"/>
      <c r="Q113" s="39"/>
      <c r="R113" s="39"/>
    </row>
    <row r="114" spans="1:18" s="38" customFormat="1">
      <c r="A114" s="52"/>
      <c r="Q114" s="39"/>
      <c r="R114" s="39"/>
    </row>
    <row r="115" spans="1:18" s="38" customFormat="1">
      <c r="A115" s="52"/>
      <c r="Q115" s="39"/>
      <c r="R115" s="39"/>
    </row>
    <row r="116" spans="1:18" s="38" customFormat="1">
      <c r="A116" s="52"/>
      <c r="Q116" s="39"/>
      <c r="R116" s="39"/>
    </row>
    <row r="117" spans="1:18" s="38" customFormat="1">
      <c r="A117" s="52"/>
      <c r="Q117" s="39"/>
      <c r="R117" s="39"/>
    </row>
    <row r="118" spans="1:18" s="38" customFormat="1">
      <c r="A118" s="52"/>
      <c r="Q118" s="39"/>
      <c r="R118" s="39"/>
    </row>
    <row r="119" spans="1:18" s="38" customFormat="1">
      <c r="A119" s="52"/>
      <c r="Q119" s="39"/>
      <c r="R119" s="39"/>
    </row>
    <row r="120" spans="1:18" s="38" customFormat="1">
      <c r="A120" s="52"/>
      <c r="Q120" s="39"/>
      <c r="R120" s="39"/>
    </row>
    <row r="121" spans="1:18" s="38" customFormat="1">
      <c r="A121" s="52"/>
      <c r="Q121" s="39"/>
      <c r="R121" s="39"/>
    </row>
    <row r="122" spans="1:18" s="38" customFormat="1">
      <c r="A122" s="52"/>
      <c r="Q122" s="39"/>
      <c r="R122" s="39"/>
    </row>
    <row r="123" spans="1:18" s="38" customFormat="1">
      <c r="A123" s="52"/>
      <c r="Q123" s="39"/>
      <c r="R123" s="39"/>
    </row>
    <row r="124" spans="1:18" s="38" customFormat="1">
      <c r="A124" s="52"/>
      <c r="Q124" s="39"/>
      <c r="R124" s="39"/>
    </row>
    <row r="125" spans="1:18" s="38" customFormat="1">
      <c r="A125" s="52"/>
      <c r="Q125" s="39"/>
      <c r="R125" s="39"/>
    </row>
    <row r="126" spans="1:18" s="38" customFormat="1">
      <c r="A126" s="52"/>
      <c r="Q126" s="39"/>
      <c r="R126" s="39"/>
    </row>
    <row r="127" spans="1:18" s="38" customFormat="1">
      <c r="A127" s="52"/>
      <c r="Q127" s="39"/>
      <c r="R127" s="39"/>
    </row>
    <row r="128" spans="1:18" s="38" customFormat="1">
      <c r="A128" s="52"/>
      <c r="Q128" s="39"/>
      <c r="R128" s="39"/>
    </row>
    <row r="129" spans="1:18" s="38" customFormat="1">
      <c r="A129" s="52"/>
      <c r="Q129" s="39"/>
      <c r="R129" s="39"/>
    </row>
    <row r="130" spans="1:18" s="38" customFormat="1">
      <c r="A130" s="52"/>
      <c r="Q130" s="39"/>
      <c r="R130" s="39"/>
    </row>
    <row r="131" spans="1:18" s="38" customFormat="1">
      <c r="A131" s="52"/>
      <c r="Q131" s="39"/>
      <c r="R131" s="39"/>
    </row>
    <row r="132" spans="1:18" s="38" customFormat="1">
      <c r="A132" s="52"/>
      <c r="Q132" s="39"/>
      <c r="R132" s="39"/>
    </row>
    <row r="133" spans="1:18" s="38" customFormat="1">
      <c r="A133" s="52"/>
      <c r="Q133" s="39"/>
      <c r="R133" s="39"/>
    </row>
    <row r="134" spans="1:18" s="38" customFormat="1">
      <c r="A134" s="52"/>
      <c r="Q134" s="39"/>
      <c r="R134" s="39"/>
    </row>
    <row r="135" spans="1:18" s="38" customFormat="1">
      <c r="A135" s="52"/>
      <c r="Q135" s="39"/>
      <c r="R135" s="39"/>
    </row>
    <row r="136" spans="1:18" s="38" customFormat="1">
      <c r="A136" s="52"/>
      <c r="Q136" s="39"/>
      <c r="R136" s="39"/>
    </row>
    <row r="137" spans="1:18" s="38" customFormat="1">
      <c r="A137" s="52"/>
      <c r="Q137" s="39"/>
      <c r="R137" s="39"/>
    </row>
    <row r="138" spans="1:18" s="38" customFormat="1">
      <c r="A138" s="52"/>
      <c r="Q138" s="39"/>
      <c r="R138" s="39"/>
    </row>
    <row r="139" spans="1:18" s="38" customFormat="1">
      <c r="A139" s="52"/>
      <c r="Q139" s="39"/>
      <c r="R139" s="39"/>
    </row>
    <row r="140" spans="1:18" s="38" customFormat="1">
      <c r="A140" s="52"/>
      <c r="Q140" s="39"/>
      <c r="R140" s="39"/>
    </row>
    <row r="141" spans="1:18" s="38" customFormat="1">
      <c r="A141" s="52"/>
      <c r="Q141" s="39"/>
      <c r="R141" s="39"/>
    </row>
    <row r="142" spans="1:18" s="38" customFormat="1">
      <c r="A142" s="52"/>
      <c r="Q142" s="39"/>
      <c r="R142" s="39"/>
    </row>
    <row r="143" spans="1:18" s="38" customFormat="1">
      <c r="A143" s="52"/>
      <c r="Q143" s="39"/>
      <c r="R143" s="39"/>
    </row>
    <row r="144" spans="1:18" s="38" customFormat="1">
      <c r="A144" s="52"/>
      <c r="Q144" s="39"/>
      <c r="R144" s="39"/>
    </row>
    <row r="145" spans="1:18" s="38" customFormat="1">
      <c r="A145" s="52"/>
      <c r="Q145" s="39"/>
      <c r="R145" s="39"/>
    </row>
    <row r="146" spans="1:18" s="38" customFormat="1">
      <c r="A146" s="52"/>
      <c r="Q146" s="39"/>
      <c r="R146" s="39"/>
    </row>
    <row r="147" spans="1:18" s="38" customFormat="1">
      <c r="A147" s="52"/>
      <c r="Q147" s="39"/>
      <c r="R147" s="39"/>
    </row>
    <row r="148" spans="1:18" s="38" customFormat="1">
      <c r="A148" s="52"/>
      <c r="Q148" s="39"/>
      <c r="R148" s="39"/>
    </row>
    <row r="149" spans="1:18" s="38" customFormat="1">
      <c r="A149" s="52"/>
      <c r="Q149" s="39"/>
      <c r="R149" s="39"/>
    </row>
    <row r="150" spans="1:18" s="38" customFormat="1">
      <c r="A150" s="52"/>
      <c r="Q150" s="39"/>
      <c r="R150" s="39"/>
    </row>
    <row r="151" spans="1:18" s="38" customFormat="1">
      <c r="A151" s="52"/>
      <c r="Q151" s="39"/>
      <c r="R151" s="39"/>
    </row>
    <row r="152" spans="1:18" s="38" customFormat="1">
      <c r="A152" s="52"/>
      <c r="Q152" s="39"/>
      <c r="R152" s="39"/>
    </row>
    <row r="153" spans="1:18" s="38" customFormat="1">
      <c r="A153" s="52"/>
      <c r="Q153" s="39"/>
      <c r="R153" s="39"/>
    </row>
    <row r="154" spans="1:18" s="38" customFormat="1">
      <c r="A154" s="52"/>
      <c r="Q154" s="39"/>
      <c r="R154" s="39"/>
    </row>
    <row r="155" spans="1:18" s="38" customFormat="1">
      <c r="A155" s="52"/>
      <c r="Q155" s="39"/>
      <c r="R155" s="39"/>
    </row>
    <row r="156" spans="1:18" s="38" customFormat="1">
      <c r="A156" s="52"/>
      <c r="Q156" s="39"/>
      <c r="R156" s="39"/>
    </row>
    <row r="157" spans="1:18" s="38" customFormat="1">
      <c r="A157" s="52"/>
      <c r="Q157" s="39"/>
      <c r="R157" s="39"/>
    </row>
    <row r="158" spans="1:18" s="38" customFormat="1">
      <c r="A158" s="52"/>
      <c r="Q158" s="39"/>
      <c r="R158" s="39"/>
    </row>
    <row r="159" spans="1:18" s="38" customFormat="1">
      <c r="A159" s="52"/>
      <c r="Q159" s="39"/>
      <c r="R159" s="39"/>
    </row>
    <row r="160" spans="1:18" s="38" customFormat="1">
      <c r="A160" s="52"/>
      <c r="Q160" s="39"/>
      <c r="R160" s="39"/>
    </row>
    <row r="161" spans="1:18" s="38" customFormat="1">
      <c r="A161" s="52"/>
      <c r="Q161" s="39"/>
      <c r="R161" s="39"/>
    </row>
    <row r="162" spans="1:18" s="38" customFormat="1">
      <c r="A162" s="52"/>
      <c r="Q162" s="39"/>
      <c r="R162" s="39"/>
    </row>
    <row r="163" spans="1:18" s="38" customFormat="1">
      <c r="A163" s="52"/>
      <c r="Q163" s="39"/>
      <c r="R163" s="39"/>
    </row>
    <row r="164" spans="1:18" s="38" customFormat="1">
      <c r="A164" s="52"/>
      <c r="Q164" s="39"/>
      <c r="R164" s="39"/>
    </row>
    <row r="165" spans="1:18" s="38" customFormat="1">
      <c r="A165" s="52"/>
      <c r="Q165" s="39"/>
      <c r="R165" s="39"/>
    </row>
    <row r="166" spans="1:18" s="38" customFormat="1">
      <c r="A166" s="52"/>
      <c r="Q166" s="39"/>
      <c r="R166" s="39"/>
    </row>
    <row r="167" spans="1:18" s="38" customFormat="1">
      <c r="A167" s="52"/>
      <c r="Q167" s="39"/>
      <c r="R167" s="39"/>
    </row>
    <row r="168" spans="1:18" s="38" customFormat="1">
      <c r="A168" s="52"/>
      <c r="Q168" s="39"/>
      <c r="R168" s="39"/>
    </row>
    <row r="169" spans="1:18" s="38" customFormat="1">
      <c r="A169" s="52"/>
      <c r="Q169" s="39"/>
      <c r="R169" s="39"/>
    </row>
    <row r="170" spans="1:18" s="38" customFormat="1">
      <c r="A170" s="52"/>
      <c r="Q170" s="39"/>
      <c r="R170" s="39"/>
    </row>
    <row r="171" spans="1:18" s="38" customFormat="1">
      <c r="A171" s="52"/>
      <c r="Q171" s="39"/>
      <c r="R171" s="39"/>
    </row>
    <row r="172" spans="1:18" s="38" customFormat="1">
      <c r="A172" s="52"/>
      <c r="Q172" s="39"/>
      <c r="R172" s="39"/>
    </row>
    <row r="173" spans="1:18" s="38" customFormat="1">
      <c r="A173" s="52"/>
      <c r="Q173" s="39"/>
      <c r="R173" s="39"/>
    </row>
    <row r="174" spans="1:18" s="38" customFormat="1">
      <c r="A174" s="52"/>
      <c r="Q174" s="39"/>
      <c r="R174" s="39"/>
    </row>
    <row r="175" spans="1:18" s="38" customFormat="1">
      <c r="A175" s="52"/>
      <c r="Q175" s="39"/>
      <c r="R175" s="39"/>
    </row>
    <row r="176" spans="1:18" s="38" customFormat="1">
      <c r="A176" s="52"/>
      <c r="Q176" s="39"/>
      <c r="R176" s="39"/>
    </row>
    <row r="177" spans="1:18" s="38" customFormat="1">
      <c r="A177" s="52"/>
      <c r="Q177" s="39"/>
      <c r="R177" s="39"/>
    </row>
    <row r="178" spans="1:18" s="38" customFormat="1">
      <c r="A178" s="52"/>
      <c r="Q178" s="39"/>
      <c r="R178" s="39"/>
    </row>
    <row r="179" spans="1:18" s="38" customFormat="1">
      <c r="A179" s="52"/>
      <c r="Q179" s="39"/>
      <c r="R179" s="39"/>
    </row>
    <row r="180" spans="1:18" s="38" customFormat="1">
      <c r="A180" s="52"/>
      <c r="Q180" s="39"/>
      <c r="R180" s="39"/>
    </row>
    <row r="181" spans="1:18" s="38" customFormat="1">
      <c r="A181" s="52"/>
      <c r="Q181" s="39"/>
      <c r="R181" s="39"/>
    </row>
    <row r="182" spans="1:18" s="38" customFormat="1">
      <c r="A182" s="52"/>
      <c r="Q182" s="39"/>
      <c r="R182" s="39"/>
    </row>
    <row r="183" spans="1:18" s="38" customFormat="1">
      <c r="A183" s="52"/>
      <c r="Q183" s="39"/>
      <c r="R183" s="39"/>
    </row>
    <row r="184" spans="1:18" s="38" customFormat="1">
      <c r="A184" s="52"/>
      <c r="Q184" s="39"/>
      <c r="R184" s="39"/>
    </row>
    <row r="185" spans="1:18" s="38" customFormat="1">
      <c r="A185" s="52"/>
      <c r="Q185" s="39"/>
      <c r="R185" s="39"/>
    </row>
    <row r="186" spans="1:18" s="38" customFormat="1">
      <c r="A186" s="52"/>
      <c r="Q186" s="39"/>
      <c r="R186" s="39"/>
    </row>
    <row r="187" spans="1:18" s="38" customFormat="1">
      <c r="A187" s="52"/>
      <c r="Q187" s="39"/>
      <c r="R187" s="39"/>
    </row>
    <row r="188" spans="1:18" s="38" customFormat="1">
      <c r="A188" s="52"/>
      <c r="Q188" s="39"/>
      <c r="R188" s="39"/>
    </row>
    <row r="189" spans="1:18" s="38" customFormat="1">
      <c r="A189" s="52"/>
      <c r="Q189" s="39"/>
      <c r="R189" s="39"/>
    </row>
    <row r="190" spans="1:18" s="38" customFormat="1">
      <c r="A190" s="52"/>
      <c r="Q190" s="39"/>
      <c r="R190" s="39"/>
    </row>
    <row r="191" spans="1:18" s="38" customFormat="1">
      <c r="A191" s="52"/>
      <c r="Q191" s="39"/>
      <c r="R191" s="39"/>
    </row>
    <row r="192" spans="1:18" s="38" customFormat="1">
      <c r="A192" s="52"/>
      <c r="Q192" s="39"/>
      <c r="R192" s="39"/>
    </row>
    <row r="193" spans="1:18" s="38" customFormat="1">
      <c r="A193" s="52"/>
      <c r="Q193" s="39"/>
      <c r="R193" s="39"/>
    </row>
    <row r="194" spans="1:18" s="38" customFormat="1">
      <c r="A194" s="52"/>
      <c r="Q194" s="39"/>
      <c r="R194" s="39"/>
    </row>
    <row r="195" spans="1:18" s="38" customFormat="1">
      <c r="A195" s="52"/>
      <c r="Q195" s="39"/>
      <c r="R195" s="39"/>
    </row>
    <row r="196" spans="1:18" s="38" customFormat="1">
      <c r="A196" s="52"/>
      <c r="Q196" s="39"/>
      <c r="R196" s="39"/>
    </row>
    <row r="197" spans="1:18" s="38" customFormat="1">
      <c r="A197" s="52"/>
      <c r="Q197" s="39"/>
      <c r="R197" s="39"/>
    </row>
    <row r="198" spans="1:18" s="38" customFormat="1">
      <c r="A198" s="52"/>
      <c r="Q198" s="39"/>
      <c r="R198" s="39"/>
    </row>
    <row r="199" spans="1:18" s="38" customFormat="1">
      <c r="A199" s="52"/>
      <c r="Q199" s="39"/>
      <c r="R199" s="39"/>
    </row>
    <row r="200" spans="1:18" s="38" customFormat="1">
      <c r="A200" s="52"/>
      <c r="Q200" s="39"/>
      <c r="R200" s="39"/>
    </row>
    <row r="201" spans="1:18" s="38" customFormat="1">
      <c r="A201" s="52"/>
      <c r="Q201" s="39"/>
      <c r="R201" s="39"/>
    </row>
    <row r="202" spans="1:18" s="38" customFormat="1">
      <c r="A202" s="52"/>
      <c r="Q202" s="39"/>
      <c r="R202" s="39"/>
    </row>
    <row r="203" spans="1:18" s="38" customFormat="1">
      <c r="A203" s="52"/>
      <c r="Q203" s="39"/>
      <c r="R203" s="39"/>
    </row>
    <row r="204" spans="1:18" s="38" customFormat="1">
      <c r="A204" s="52"/>
      <c r="Q204" s="39"/>
      <c r="R204" s="39"/>
    </row>
    <row r="205" spans="1:18" s="38" customFormat="1">
      <c r="A205" s="52"/>
      <c r="Q205" s="39"/>
      <c r="R205" s="39"/>
    </row>
    <row r="206" spans="1:18" s="38" customFormat="1">
      <c r="A206" s="52"/>
      <c r="Q206" s="39"/>
      <c r="R206" s="39"/>
    </row>
    <row r="207" spans="1:18" s="38" customFormat="1">
      <c r="A207" s="52"/>
      <c r="Q207" s="39"/>
      <c r="R207" s="39"/>
    </row>
    <row r="208" spans="1:18" s="38" customFormat="1">
      <c r="A208" s="52"/>
      <c r="Q208" s="39"/>
      <c r="R208" s="39"/>
    </row>
    <row r="209" spans="1:18" s="38" customFormat="1">
      <c r="A209" s="52"/>
      <c r="Q209" s="39"/>
      <c r="R209" s="39"/>
    </row>
    <row r="210" spans="1:18" s="38" customFormat="1">
      <c r="A210" s="52"/>
      <c r="Q210" s="39"/>
      <c r="R210" s="39"/>
    </row>
    <row r="211" spans="1:18" s="38" customFormat="1">
      <c r="A211" s="52"/>
      <c r="Q211" s="39"/>
      <c r="R211" s="39"/>
    </row>
    <row r="212" spans="1:18" s="38" customFormat="1">
      <c r="A212" s="52"/>
      <c r="Q212" s="39"/>
      <c r="R212" s="39"/>
    </row>
    <row r="213" spans="1:18" s="38" customFormat="1">
      <c r="A213" s="52"/>
      <c r="Q213" s="39"/>
      <c r="R213" s="39"/>
    </row>
    <row r="214" spans="1:18" s="38" customFormat="1">
      <c r="A214" s="52"/>
      <c r="Q214" s="39"/>
      <c r="R214" s="39"/>
    </row>
    <row r="215" spans="1:18" s="38" customFormat="1">
      <c r="A215" s="52"/>
      <c r="Q215" s="39"/>
      <c r="R215" s="39"/>
    </row>
    <row r="216" spans="1:18" s="38" customFormat="1">
      <c r="A216" s="52"/>
      <c r="Q216" s="39"/>
      <c r="R216" s="39"/>
    </row>
    <row r="217" spans="1:18" s="38" customFormat="1">
      <c r="A217" s="52"/>
      <c r="Q217" s="39"/>
      <c r="R217" s="39"/>
    </row>
    <row r="218" spans="1:18" s="38" customFormat="1">
      <c r="A218" s="52"/>
      <c r="Q218" s="39"/>
      <c r="R218" s="39"/>
    </row>
    <row r="219" spans="1:18" s="38" customFormat="1">
      <c r="A219" s="52"/>
      <c r="Q219" s="39"/>
      <c r="R219" s="39"/>
    </row>
    <row r="220" spans="1:18" s="38" customFormat="1">
      <c r="A220" s="52"/>
      <c r="Q220" s="39"/>
      <c r="R220" s="39"/>
    </row>
    <row r="221" spans="1:18" s="38" customFormat="1">
      <c r="A221" s="52"/>
      <c r="Q221" s="39"/>
      <c r="R221" s="39"/>
    </row>
    <row r="222" spans="1:18" s="38" customFormat="1">
      <c r="A222" s="52"/>
      <c r="Q222" s="39"/>
      <c r="R222" s="39"/>
    </row>
    <row r="223" spans="1:18" s="38" customFormat="1">
      <c r="A223" s="52"/>
      <c r="Q223" s="39"/>
      <c r="R223" s="39"/>
    </row>
    <row r="224" spans="1:18" s="38" customFormat="1">
      <c r="A224" s="52"/>
      <c r="Q224" s="39"/>
      <c r="R224" s="39"/>
    </row>
    <row r="225" spans="1:18" s="38" customFormat="1">
      <c r="A225" s="52"/>
      <c r="Q225" s="39"/>
      <c r="R225" s="39"/>
    </row>
    <row r="226" spans="1:18" s="38" customFormat="1">
      <c r="A226" s="52"/>
      <c r="Q226" s="39"/>
      <c r="R226" s="39"/>
    </row>
    <row r="227" spans="1:18" s="38" customFormat="1">
      <c r="A227" s="52"/>
      <c r="Q227" s="39"/>
      <c r="R227" s="39"/>
    </row>
    <row r="228" spans="1:18" s="38" customFormat="1">
      <c r="A228" s="52"/>
      <c r="Q228" s="39"/>
      <c r="R228" s="39"/>
    </row>
    <row r="229" spans="1:18" s="38" customFormat="1">
      <c r="A229" s="52"/>
      <c r="Q229" s="39"/>
      <c r="R229" s="39"/>
    </row>
    <row r="230" spans="1:18" s="38" customFormat="1">
      <c r="A230" s="52"/>
      <c r="Q230" s="39"/>
      <c r="R230" s="39"/>
    </row>
    <row r="231" spans="1:18" s="38" customFormat="1">
      <c r="A231" s="52"/>
      <c r="Q231" s="39"/>
      <c r="R231" s="39"/>
    </row>
    <row r="232" spans="1:18" s="38" customFormat="1">
      <c r="A232" s="52"/>
      <c r="Q232" s="39"/>
      <c r="R232" s="39"/>
    </row>
    <row r="233" spans="1:18" s="38" customFormat="1">
      <c r="A233" s="52"/>
      <c r="Q233" s="39"/>
      <c r="R233" s="39"/>
    </row>
    <row r="234" spans="1:18" s="38" customFormat="1">
      <c r="A234" s="52"/>
      <c r="Q234" s="39"/>
      <c r="R234" s="39"/>
    </row>
    <row r="235" spans="1:18" s="38" customFormat="1">
      <c r="A235" s="52"/>
      <c r="Q235" s="39"/>
      <c r="R235" s="39"/>
    </row>
    <row r="236" spans="1:18" s="38" customFormat="1">
      <c r="A236" s="52"/>
      <c r="Q236" s="39"/>
      <c r="R236" s="39"/>
    </row>
    <row r="237" spans="1:18" s="38" customFormat="1">
      <c r="A237" s="52"/>
      <c r="Q237" s="39"/>
      <c r="R237" s="39"/>
    </row>
    <row r="238" spans="1:18" s="38" customFormat="1">
      <c r="A238" s="52"/>
      <c r="Q238" s="39"/>
      <c r="R238" s="39"/>
    </row>
    <row r="239" spans="1:18" s="38" customFormat="1">
      <c r="A239" s="52"/>
      <c r="Q239" s="39"/>
      <c r="R239" s="39"/>
    </row>
    <row r="240" spans="1:18" s="38" customFormat="1">
      <c r="A240" s="52"/>
      <c r="Q240" s="39"/>
      <c r="R240" s="39"/>
    </row>
    <row r="241" spans="1:18" s="38" customFormat="1">
      <c r="A241" s="52"/>
      <c r="Q241" s="39"/>
      <c r="R241" s="39"/>
    </row>
    <row r="242" spans="1:18" s="38" customFormat="1">
      <c r="A242" s="52"/>
      <c r="Q242" s="39"/>
      <c r="R242" s="39"/>
    </row>
    <row r="243" spans="1:18" s="38" customFormat="1">
      <c r="A243" s="52"/>
      <c r="Q243" s="39"/>
      <c r="R243" s="39"/>
    </row>
    <row r="244" spans="1:18" s="38" customFormat="1">
      <c r="A244" s="52"/>
      <c r="Q244" s="39"/>
      <c r="R244" s="39"/>
    </row>
    <row r="245" spans="1:18" s="38" customFormat="1">
      <c r="A245" s="52"/>
      <c r="Q245" s="39"/>
      <c r="R245" s="39"/>
    </row>
    <row r="246" spans="1:18" s="38" customFormat="1">
      <c r="A246" s="52"/>
      <c r="Q246" s="39"/>
      <c r="R246" s="39"/>
    </row>
    <row r="247" spans="1:18" s="38" customFormat="1">
      <c r="A247" s="52"/>
      <c r="Q247" s="39"/>
      <c r="R247" s="39"/>
    </row>
    <row r="248" spans="1:18" s="38" customFormat="1">
      <c r="A248" s="52"/>
      <c r="Q248" s="39"/>
      <c r="R248" s="39"/>
    </row>
    <row r="249" spans="1:18" s="38" customFormat="1">
      <c r="A249" s="52"/>
      <c r="Q249" s="39"/>
      <c r="R249" s="39"/>
    </row>
    <row r="250" spans="1:18" s="38" customFormat="1">
      <c r="A250" s="52"/>
      <c r="Q250" s="39"/>
      <c r="R250" s="39"/>
    </row>
    <row r="251" spans="1:18" s="38" customFormat="1">
      <c r="A251" s="52"/>
      <c r="Q251" s="39"/>
      <c r="R251" s="39"/>
    </row>
    <row r="252" spans="1:18" s="38" customFormat="1">
      <c r="A252" s="52"/>
      <c r="Q252" s="39"/>
      <c r="R252" s="39"/>
    </row>
    <row r="253" spans="1:18" s="38" customFormat="1">
      <c r="A253" s="52"/>
      <c r="Q253" s="39"/>
      <c r="R253" s="39"/>
    </row>
    <row r="254" spans="1:18" s="38" customFormat="1">
      <c r="A254" s="52"/>
      <c r="Q254" s="39"/>
      <c r="R254" s="39"/>
    </row>
    <row r="255" spans="1:18" s="38" customFormat="1">
      <c r="A255" s="52"/>
      <c r="Q255" s="39"/>
      <c r="R255" s="39"/>
    </row>
    <row r="256" spans="1:18" s="38" customFormat="1">
      <c r="A256" s="52"/>
      <c r="Q256" s="39"/>
      <c r="R256" s="39"/>
    </row>
    <row r="257" spans="1:18" s="38" customFormat="1">
      <c r="A257" s="52"/>
      <c r="Q257" s="39"/>
      <c r="R257" s="39"/>
    </row>
    <row r="258" spans="1:18" s="38" customFormat="1">
      <c r="A258" s="52"/>
      <c r="Q258" s="39"/>
      <c r="R258" s="39"/>
    </row>
    <row r="259" spans="1:18" s="38" customFormat="1">
      <c r="A259" s="52"/>
      <c r="Q259" s="39"/>
      <c r="R259" s="39"/>
    </row>
    <row r="260" spans="1:18" s="38" customFormat="1">
      <c r="A260" s="52"/>
      <c r="Q260" s="39"/>
      <c r="R260" s="39"/>
    </row>
    <row r="261" spans="1:18" s="38" customFormat="1">
      <c r="A261" s="52"/>
      <c r="Q261" s="39"/>
      <c r="R261" s="39"/>
    </row>
    <row r="262" spans="1:18" s="38" customFormat="1">
      <c r="A262" s="52"/>
      <c r="Q262" s="39"/>
      <c r="R262" s="39"/>
    </row>
    <row r="263" spans="1:18" s="38" customFormat="1">
      <c r="A263" s="52"/>
      <c r="Q263" s="39"/>
      <c r="R263" s="39"/>
    </row>
    <row r="264" spans="1:18" s="38" customFormat="1">
      <c r="A264" s="52"/>
      <c r="Q264" s="39"/>
      <c r="R264" s="39"/>
    </row>
    <row r="265" spans="1:18" s="38" customFormat="1">
      <c r="A265" s="52"/>
      <c r="Q265" s="39"/>
      <c r="R265" s="39"/>
    </row>
    <row r="266" spans="1:18" s="38" customFormat="1">
      <c r="A266" s="52"/>
      <c r="Q266" s="39"/>
      <c r="R266" s="39"/>
    </row>
    <row r="267" spans="1:18" s="38" customFormat="1">
      <c r="A267" s="52"/>
      <c r="Q267" s="39"/>
      <c r="R267" s="39"/>
    </row>
    <row r="268" spans="1:18" s="38" customFormat="1">
      <c r="A268" s="52"/>
      <c r="Q268" s="39"/>
      <c r="R268" s="39"/>
    </row>
    <row r="269" spans="1:18" s="38" customFormat="1">
      <c r="A269" s="52"/>
      <c r="Q269" s="39"/>
      <c r="R269" s="39"/>
    </row>
    <row r="270" spans="1:18" s="38" customFormat="1">
      <c r="A270" s="52"/>
      <c r="Q270" s="39"/>
      <c r="R270" s="39"/>
    </row>
    <row r="271" spans="1:18" s="38" customFormat="1">
      <c r="A271" s="52"/>
      <c r="Q271" s="39"/>
      <c r="R271" s="39"/>
    </row>
    <row r="272" spans="1:18" s="38" customFormat="1">
      <c r="A272" s="52"/>
      <c r="Q272" s="39"/>
      <c r="R272" s="39"/>
    </row>
    <row r="273" spans="1:18" s="38" customFormat="1">
      <c r="A273" s="52"/>
      <c r="Q273" s="39"/>
      <c r="R273" s="39"/>
    </row>
    <row r="274" spans="1:18" s="38" customFormat="1">
      <c r="A274" s="52"/>
      <c r="Q274" s="39"/>
      <c r="R274" s="39"/>
    </row>
    <row r="275" spans="1:18" s="38" customFormat="1">
      <c r="A275" s="52"/>
      <c r="Q275" s="39"/>
      <c r="R275" s="39"/>
    </row>
    <row r="276" spans="1:18" s="38" customFormat="1">
      <c r="A276" s="52"/>
      <c r="Q276" s="39"/>
      <c r="R276" s="39"/>
    </row>
    <row r="277" spans="1:18" s="38" customFormat="1">
      <c r="A277" s="52"/>
      <c r="Q277" s="39"/>
      <c r="R277" s="39"/>
    </row>
    <row r="278" spans="1:18" s="38" customFormat="1">
      <c r="A278" s="52"/>
      <c r="Q278" s="39"/>
      <c r="R278" s="39"/>
    </row>
    <row r="279" spans="1:18" s="38" customFormat="1">
      <c r="A279" s="52"/>
      <c r="Q279" s="39"/>
      <c r="R279" s="39"/>
    </row>
    <row r="280" spans="1:18" s="38" customFormat="1">
      <c r="A280" s="52"/>
      <c r="Q280" s="39"/>
      <c r="R280" s="39"/>
    </row>
    <row r="281" spans="1:18" s="38" customFormat="1">
      <c r="A281" s="52"/>
      <c r="Q281" s="39"/>
      <c r="R281" s="39"/>
    </row>
    <row r="282" spans="1:18" s="38" customFormat="1">
      <c r="A282" s="52"/>
      <c r="Q282" s="39"/>
      <c r="R282" s="39"/>
    </row>
    <row r="283" spans="1:18" s="38" customFormat="1">
      <c r="A283" s="52"/>
      <c r="Q283" s="39"/>
      <c r="R283" s="39"/>
    </row>
    <row r="284" spans="1:18" s="38" customFormat="1">
      <c r="A284" s="52"/>
      <c r="Q284" s="39"/>
      <c r="R284" s="39"/>
    </row>
    <row r="285" spans="1:18" s="38" customFormat="1">
      <c r="A285" s="52"/>
      <c r="Q285" s="39"/>
      <c r="R285" s="39"/>
    </row>
    <row r="286" spans="1:18" s="38" customFormat="1">
      <c r="A286" s="52"/>
      <c r="Q286" s="39"/>
      <c r="R286" s="39"/>
    </row>
    <row r="287" spans="1:18" s="38" customFormat="1">
      <c r="A287" s="52"/>
      <c r="Q287" s="39"/>
      <c r="R287" s="39"/>
    </row>
    <row r="288" spans="1:18" s="38" customFormat="1">
      <c r="A288" s="52"/>
      <c r="Q288" s="39"/>
      <c r="R288" s="39"/>
    </row>
    <row r="289" spans="1:18" s="38" customFormat="1">
      <c r="A289" s="52"/>
      <c r="Q289" s="39"/>
      <c r="R289" s="39"/>
    </row>
    <row r="290" spans="1:18" s="38" customFormat="1">
      <c r="A290" s="52"/>
      <c r="Q290" s="39"/>
      <c r="R290" s="39"/>
    </row>
    <row r="291" spans="1:18" s="38" customFormat="1">
      <c r="A291" s="52"/>
      <c r="Q291" s="39"/>
      <c r="R291" s="39"/>
    </row>
    <row r="292" spans="1:18" s="38" customFormat="1">
      <c r="A292" s="52"/>
      <c r="Q292" s="39"/>
      <c r="R292" s="39"/>
    </row>
    <row r="293" spans="1:18" s="38" customFormat="1">
      <c r="A293" s="52"/>
      <c r="Q293" s="39"/>
      <c r="R293" s="39"/>
    </row>
    <row r="294" spans="1:18" s="38" customFormat="1">
      <c r="A294" s="52"/>
      <c r="Q294" s="39"/>
      <c r="R294" s="39"/>
    </row>
    <row r="295" spans="1:18" s="38" customFormat="1">
      <c r="A295" s="52"/>
      <c r="Q295" s="39"/>
      <c r="R295" s="39"/>
    </row>
    <row r="296" spans="1:18" s="38" customFormat="1">
      <c r="A296" s="52"/>
      <c r="Q296" s="39"/>
      <c r="R296" s="39"/>
    </row>
    <row r="297" spans="1:18" s="38" customFormat="1">
      <c r="A297" s="52"/>
      <c r="Q297" s="39"/>
      <c r="R297" s="39"/>
    </row>
    <row r="298" spans="1:18" s="38" customFormat="1">
      <c r="A298" s="52"/>
      <c r="Q298" s="39"/>
      <c r="R298" s="39"/>
    </row>
    <row r="299" spans="1:18" s="38" customFormat="1">
      <c r="A299" s="52"/>
      <c r="Q299" s="39"/>
      <c r="R299" s="39"/>
    </row>
    <row r="300" spans="1:18" s="38" customFormat="1">
      <c r="A300" s="52"/>
      <c r="Q300" s="39"/>
      <c r="R300" s="39"/>
    </row>
    <row r="301" spans="1:18" s="38" customFormat="1">
      <c r="A301" s="52"/>
      <c r="Q301" s="39"/>
      <c r="R301" s="39"/>
    </row>
    <row r="302" spans="1:18" s="38" customFormat="1">
      <c r="A302" s="52"/>
      <c r="Q302" s="39"/>
      <c r="R302" s="39"/>
    </row>
    <row r="303" spans="1:18" s="38" customFormat="1">
      <c r="A303" s="52"/>
      <c r="Q303" s="39"/>
      <c r="R303" s="39"/>
    </row>
    <row r="304" spans="1:18" s="38" customFormat="1">
      <c r="A304" s="52"/>
      <c r="Q304" s="39"/>
      <c r="R304" s="39"/>
    </row>
    <row r="305" spans="1:18" s="38" customFormat="1">
      <c r="A305" s="52"/>
      <c r="Q305" s="39"/>
      <c r="R305" s="39"/>
    </row>
    <row r="306" spans="1:18" s="38" customFormat="1">
      <c r="A306" s="52"/>
      <c r="Q306" s="39"/>
      <c r="R306" s="39"/>
    </row>
    <row r="307" spans="1:18" s="38" customFormat="1">
      <c r="A307" s="52"/>
      <c r="Q307" s="39"/>
      <c r="R307" s="39"/>
    </row>
    <row r="308" spans="1:18" s="38" customFormat="1">
      <c r="A308" s="52"/>
      <c r="Q308" s="39"/>
      <c r="R308" s="39"/>
    </row>
    <row r="309" spans="1:18" s="38" customFormat="1">
      <c r="A309" s="52"/>
      <c r="Q309" s="39"/>
      <c r="R309" s="39"/>
    </row>
    <row r="310" spans="1:18" s="38" customFormat="1">
      <c r="A310" s="52"/>
      <c r="Q310" s="39"/>
      <c r="R310" s="39"/>
    </row>
    <row r="311" spans="1:18" s="38" customFormat="1">
      <c r="A311" s="52"/>
      <c r="Q311" s="39"/>
      <c r="R311" s="39"/>
    </row>
    <row r="312" spans="1:18" s="38" customFormat="1">
      <c r="A312" s="52"/>
      <c r="Q312" s="39"/>
      <c r="R312" s="39"/>
    </row>
    <row r="313" spans="1:18" s="38" customFormat="1">
      <c r="A313" s="52"/>
      <c r="Q313" s="39"/>
      <c r="R313" s="39"/>
    </row>
    <row r="314" spans="1:18" s="38" customFormat="1">
      <c r="A314" s="52"/>
      <c r="Q314" s="39"/>
      <c r="R314" s="39"/>
    </row>
    <row r="315" spans="1:18" s="38" customFormat="1">
      <c r="A315" s="52"/>
      <c r="Q315" s="39"/>
      <c r="R315" s="39"/>
    </row>
    <row r="316" spans="1:18" s="38" customFormat="1">
      <c r="A316" s="52"/>
      <c r="Q316" s="39"/>
      <c r="R316" s="39"/>
    </row>
    <row r="317" spans="1:18" s="38" customFormat="1">
      <c r="A317" s="52"/>
      <c r="Q317" s="39"/>
      <c r="R317" s="39"/>
    </row>
    <row r="318" spans="1:18" s="38" customFormat="1">
      <c r="A318" s="52"/>
      <c r="Q318" s="39"/>
      <c r="R318" s="39"/>
    </row>
    <row r="319" spans="1:18" s="38" customFormat="1">
      <c r="A319" s="52"/>
      <c r="Q319" s="39"/>
      <c r="R319" s="39"/>
    </row>
    <row r="320" spans="1:18" s="38" customFormat="1">
      <c r="A320" s="52"/>
      <c r="Q320" s="39"/>
      <c r="R320" s="39"/>
    </row>
    <row r="321" spans="1:18" s="38" customFormat="1">
      <c r="A321" s="52"/>
      <c r="Q321" s="39"/>
      <c r="R321" s="39"/>
    </row>
    <row r="322" spans="1:18" s="38" customFormat="1">
      <c r="A322" s="52"/>
      <c r="Q322" s="39"/>
      <c r="R322" s="39"/>
    </row>
    <row r="323" spans="1:18" s="38" customFormat="1">
      <c r="A323" s="52"/>
      <c r="Q323" s="39"/>
      <c r="R323" s="39"/>
    </row>
    <row r="324" spans="1:18" s="38" customFormat="1">
      <c r="A324" s="52"/>
      <c r="Q324" s="39"/>
      <c r="R324" s="39"/>
    </row>
    <row r="325" spans="1:18" s="38" customFormat="1">
      <c r="A325" s="52"/>
      <c r="Q325" s="39"/>
      <c r="R325" s="39"/>
    </row>
    <row r="326" spans="1:18" s="38" customFormat="1">
      <c r="A326" s="52"/>
      <c r="Q326" s="39"/>
      <c r="R326" s="39"/>
    </row>
    <row r="327" spans="1:18" s="38" customFormat="1">
      <c r="A327" s="52"/>
      <c r="Q327" s="39"/>
      <c r="R327" s="39"/>
    </row>
    <row r="328" spans="1:18" s="38" customFormat="1">
      <c r="A328" s="52"/>
      <c r="Q328" s="39"/>
      <c r="R328" s="39"/>
    </row>
    <row r="329" spans="1:18" s="38" customFormat="1">
      <c r="A329" s="52"/>
      <c r="Q329" s="39"/>
      <c r="R329" s="39"/>
    </row>
    <row r="330" spans="1:18" s="38" customFormat="1">
      <c r="A330" s="52"/>
      <c r="Q330" s="39"/>
      <c r="R330" s="39"/>
    </row>
    <row r="331" spans="1:18" s="38" customFormat="1">
      <c r="A331" s="52"/>
      <c r="Q331" s="39"/>
      <c r="R331" s="39"/>
    </row>
    <row r="332" spans="1:18" s="38" customFormat="1">
      <c r="A332" s="52"/>
      <c r="Q332" s="39"/>
      <c r="R332" s="39"/>
    </row>
    <row r="333" spans="1:18" s="38" customFormat="1">
      <c r="A333" s="52"/>
      <c r="Q333" s="39"/>
      <c r="R333" s="39"/>
    </row>
    <row r="334" spans="1:18" s="38" customFormat="1">
      <c r="A334" s="52"/>
      <c r="Q334" s="39"/>
      <c r="R334" s="39"/>
    </row>
    <row r="335" spans="1:18" s="38" customFormat="1">
      <c r="A335" s="52"/>
      <c r="Q335" s="39"/>
      <c r="R335" s="39"/>
    </row>
    <row r="336" spans="1:18" s="38" customFormat="1">
      <c r="A336" s="52"/>
      <c r="Q336" s="39"/>
      <c r="R336" s="39"/>
    </row>
    <row r="337" spans="1:18" s="38" customFormat="1">
      <c r="A337" s="52"/>
      <c r="Q337" s="39"/>
      <c r="R337" s="39"/>
    </row>
    <row r="338" spans="1:18" s="38" customFormat="1">
      <c r="A338" s="52"/>
      <c r="Q338" s="39"/>
      <c r="R338" s="39"/>
    </row>
    <row r="339" spans="1:18" s="38" customFormat="1">
      <c r="A339" s="52"/>
      <c r="Q339" s="39"/>
      <c r="R339" s="39"/>
    </row>
    <row r="340" spans="1:18" s="38" customFormat="1">
      <c r="A340" s="52"/>
      <c r="Q340" s="39"/>
      <c r="R340" s="39"/>
    </row>
    <row r="341" spans="1:18" s="38" customFormat="1">
      <c r="A341" s="52"/>
      <c r="Q341" s="39"/>
      <c r="R341" s="39"/>
    </row>
    <row r="342" spans="1:18" s="38" customFormat="1">
      <c r="A342" s="52"/>
      <c r="Q342" s="39"/>
      <c r="R342" s="39"/>
    </row>
    <row r="343" spans="1:18" s="38" customFormat="1">
      <c r="A343" s="52"/>
      <c r="Q343" s="39"/>
      <c r="R343" s="39"/>
    </row>
    <row r="344" spans="1:18" s="38" customFormat="1">
      <c r="A344" s="52"/>
      <c r="Q344" s="39"/>
      <c r="R344" s="39"/>
    </row>
    <row r="345" spans="1:18" s="38" customFormat="1">
      <c r="A345" s="52"/>
      <c r="Q345" s="39"/>
      <c r="R345" s="39"/>
    </row>
    <row r="346" spans="1:18" s="38" customFormat="1">
      <c r="A346" s="52"/>
      <c r="Q346" s="39"/>
      <c r="R346" s="39"/>
    </row>
    <row r="347" spans="1:18" s="38" customFormat="1">
      <c r="A347" s="52"/>
      <c r="Q347" s="39"/>
      <c r="R347" s="39"/>
    </row>
    <row r="348" spans="1:18" s="38" customFormat="1">
      <c r="A348" s="52"/>
      <c r="Q348" s="39"/>
      <c r="R348" s="39"/>
    </row>
    <row r="349" spans="1:18" s="38" customFormat="1">
      <c r="A349" s="52"/>
      <c r="Q349" s="39"/>
      <c r="R349" s="39"/>
    </row>
    <row r="350" spans="1:18" s="38" customFormat="1">
      <c r="A350" s="52"/>
      <c r="Q350" s="39"/>
      <c r="R350" s="39"/>
    </row>
    <row r="351" spans="1:18" s="38" customFormat="1">
      <c r="A351" s="52"/>
      <c r="Q351" s="39"/>
      <c r="R351" s="39"/>
    </row>
    <row r="352" spans="1:18" s="38" customFormat="1">
      <c r="A352" s="52"/>
      <c r="Q352" s="39"/>
      <c r="R352" s="39"/>
    </row>
    <row r="353" spans="1:18" s="38" customFormat="1">
      <c r="A353" s="52"/>
      <c r="Q353" s="39"/>
      <c r="R353" s="39"/>
    </row>
    <row r="354" spans="1:18" s="38" customFormat="1">
      <c r="A354" s="52"/>
      <c r="Q354" s="39"/>
      <c r="R354" s="39"/>
    </row>
    <row r="355" spans="1:18" s="38" customFormat="1">
      <c r="A355" s="52"/>
      <c r="Q355" s="39"/>
      <c r="R355" s="39"/>
    </row>
    <row r="356" spans="1:18" s="38" customFormat="1">
      <c r="A356" s="52"/>
      <c r="Q356" s="39"/>
      <c r="R356" s="39"/>
    </row>
    <row r="357" spans="1:18" s="38" customFormat="1">
      <c r="A357" s="52"/>
      <c r="Q357" s="39"/>
      <c r="R357" s="39"/>
    </row>
    <row r="358" spans="1:18" s="38" customFormat="1">
      <c r="A358" s="52"/>
      <c r="Q358" s="39"/>
      <c r="R358" s="39"/>
    </row>
    <row r="359" spans="1:18" s="38" customFormat="1">
      <c r="A359" s="52"/>
      <c r="Q359" s="39"/>
      <c r="R359" s="39"/>
    </row>
    <row r="360" spans="1:18" s="38" customFormat="1">
      <c r="A360" s="52"/>
      <c r="Q360" s="39"/>
      <c r="R360" s="39"/>
    </row>
    <row r="361" spans="1:18" s="38" customFormat="1">
      <c r="A361" s="52"/>
      <c r="Q361" s="39"/>
      <c r="R361" s="39"/>
    </row>
    <row r="362" spans="1:18" s="38" customFormat="1">
      <c r="A362" s="52"/>
      <c r="Q362" s="39"/>
      <c r="R362" s="39"/>
    </row>
    <row r="363" spans="1:18" s="38" customFormat="1">
      <c r="A363" s="52"/>
      <c r="Q363" s="39"/>
      <c r="R363" s="39"/>
    </row>
    <row r="364" spans="1:18" s="38" customFormat="1">
      <c r="A364" s="52"/>
      <c r="Q364" s="39"/>
      <c r="R364" s="39"/>
    </row>
    <row r="365" spans="1:18" s="38" customFormat="1">
      <c r="A365" s="52"/>
      <c r="Q365" s="39"/>
      <c r="R365" s="39"/>
    </row>
    <row r="366" spans="1:18" s="38" customFormat="1">
      <c r="A366" s="52"/>
      <c r="Q366" s="39"/>
      <c r="R366" s="39"/>
    </row>
    <row r="367" spans="1:18" s="38" customFormat="1">
      <c r="A367" s="52"/>
      <c r="Q367" s="39"/>
      <c r="R367" s="39"/>
    </row>
    <row r="368" spans="1:18" s="38" customFormat="1">
      <c r="A368" s="52"/>
      <c r="Q368" s="39"/>
      <c r="R368" s="39"/>
    </row>
    <row r="369" spans="1:18" s="38" customFormat="1">
      <c r="A369" s="52"/>
      <c r="Q369" s="39"/>
      <c r="R369" s="39"/>
    </row>
    <row r="370" spans="1:18" s="38" customFormat="1">
      <c r="A370" s="52"/>
      <c r="Q370" s="39"/>
      <c r="R370" s="39"/>
    </row>
    <row r="371" spans="1:18" s="38" customFormat="1">
      <c r="A371" s="52"/>
      <c r="Q371" s="39"/>
      <c r="R371" s="39"/>
    </row>
    <row r="372" spans="1:18" s="38" customFormat="1">
      <c r="A372" s="52"/>
      <c r="Q372" s="39"/>
      <c r="R372" s="39"/>
    </row>
    <row r="373" spans="1:18" s="38" customFormat="1">
      <c r="A373" s="52"/>
      <c r="Q373" s="39"/>
      <c r="R373" s="39"/>
    </row>
    <row r="374" spans="1:18" s="38" customFormat="1">
      <c r="A374" s="52"/>
      <c r="Q374" s="39"/>
      <c r="R374" s="39"/>
    </row>
    <row r="375" spans="1:18" s="38" customFormat="1">
      <c r="A375" s="52"/>
      <c r="Q375" s="39"/>
      <c r="R375" s="39"/>
    </row>
    <row r="376" spans="1:18" s="38" customFormat="1">
      <c r="A376" s="52"/>
      <c r="Q376" s="39"/>
      <c r="R376" s="39"/>
    </row>
    <row r="377" spans="1:18" s="38" customFormat="1">
      <c r="A377" s="52"/>
      <c r="Q377" s="39"/>
      <c r="R377" s="39"/>
    </row>
    <row r="378" spans="1:18" s="38" customFormat="1">
      <c r="A378" s="52"/>
      <c r="Q378" s="39"/>
      <c r="R378" s="39"/>
    </row>
    <row r="379" spans="1:18" s="38" customFormat="1">
      <c r="A379" s="52"/>
      <c r="Q379" s="39"/>
      <c r="R379" s="39"/>
    </row>
    <row r="380" spans="1:18" s="38" customFormat="1">
      <c r="A380" s="52"/>
      <c r="Q380" s="39"/>
      <c r="R380" s="39"/>
    </row>
    <row r="381" spans="1:18" s="38" customFormat="1">
      <c r="A381" s="52"/>
      <c r="Q381" s="39"/>
      <c r="R381" s="39"/>
    </row>
    <row r="382" spans="1:18" s="38" customFormat="1">
      <c r="A382" s="52"/>
      <c r="Q382" s="39"/>
      <c r="R382" s="39"/>
    </row>
    <row r="383" spans="1:18" s="38" customFormat="1">
      <c r="A383" s="52"/>
      <c r="Q383" s="39"/>
      <c r="R383" s="39"/>
    </row>
    <row r="384" spans="1:18" s="38" customFormat="1">
      <c r="A384" s="52"/>
      <c r="Q384" s="39"/>
      <c r="R384" s="39"/>
    </row>
    <row r="385" spans="1:18" s="38" customFormat="1">
      <c r="A385" s="52"/>
      <c r="Q385" s="39"/>
      <c r="R385" s="39"/>
    </row>
    <row r="386" spans="1:18" s="38" customFormat="1">
      <c r="A386" s="52"/>
      <c r="Q386" s="39"/>
      <c r="R386" s="39"/>
    </row>
    <row r="387" spans="1:18" s="38" customFormat="1">
      <c r="A387" s="52"/>
      <c r="Q387" s="39"/>
      <c r="R387" s="39"/>
    </row>
    <row r="388" spans="1:18" s="38" customFormat="1">
      <c r="A388" s="52"/>
      <c r="Q388" s="39"/>
      <c r="R388" s="39"/>
    </row>
    <row r="389" spans="1:18" s="38" customFormat="1">
      <c r="A389" s="52"/>
      <c r="Q389" s="39"/>
      <c r="R389" s="39"/>
    </row>
    <row r="390" spans="1:18" s="38" customFormat="1">
      <c r="A390" s="52"/>
      <c r="Q390" s="39"/>
      <c r="R390" s="39"/>
    </row>
    <row r="391" spans="1:18" s="38" customFormat="1">
      <c r="A391" s="52"/>
      <c r="Q391" s="39"/>
      <c r="R391" s="39"/>
    </row>
    <row r="392" spans="1:18" s="38" customFormat="1">
      <c r="A392" s="52"/>
      <c r="Q392" s="39"/>
      <c r="R392" s="39"/>
    </row>
    <row r="393" spans="1:18" s="38" customFormat="1">
      <c r="A393" s="52"/>
      <c r="Q393" s="39"/>
      <c r="R393" s="39"/>
    </row>
    <row r="394" spans="1:18" s="38" customFormat="1">
      <c r="A394" s="52"/>
      <c r="Q394" s="39"/>
      <c r="R394" s="39"/>
    </row>
    <row r="395" spans="1:18" s="38" customFormat="1">
      <c r="A395" s="52"/>
      <c r="Q395" s="39"/>
      <c r="R395" s="39"/>
    </row>
    <row r="396" spans="1:18" s="38" customFormat="1">
      <c r="A396" s="52"/>
      <c r="Q396" s="39"/>
      <c r="R396" s="39"/>
    </row>
    <row r="397" spans="1:18" s="38" customFormat="1">
      <c r="A397" s="52"/>
      <c r="Q397" s="39"/>
      <c r="R397" s="39"/>
    </row>
    <row r="398" spans="1:18" s="38" customFormat="1">
      <c r="A398" s="52"/>
      <c r="Q398" s="39"/>
      <c r="R398" s="39"/>
    </row>
    <row r="399" spans="1:18" s="38" customFormat="1">
      <c r="A399" s="52"/>
      <c r="Q399" s="39"/>
      <c r="R399" s="39"/>
    </row>
    <row r="400" spans="1:18" s="38" customFormat="1">
      <c r="A400" s="52"/>
      <c r="Q400" s="39"/>
      <c r="R400" s="39"/>
    </row>
    <row r="401" spans="1:18" s="38" customFormat="1">
      <c r="A401" s="52"/>
      <c r="Q401" s="39"/>
      <c r="R401" s="39"/>
    </row>
    <row r="402" spans="1:18" s="38" customFormat="1">
      <c r="A402" s="52"/>
      <c r="Q402" s="39"/>
      <c r="R402" s="39"/>
    </row>
    <row r="403" spans="1:18" s="38" customFormat="1">
      <c r="A403" s="52"/>
      <c r="Q403" s="39"/>
      <c r="R403" s="39"/>
    </row>
    <row r="404" spans="1:18" s="38" customFormat="1">
      <c r="A404" s="52"/>
      <c r="Q404" s="39"/>
      <c r="R404" s="39"/>
    </row>
    <row r="405" spans="1:18" s="38" customFormat="1">
      <c r="A405" s="52"/>
      <c r="Q405" s="39"/>
      <c r="R405" s="39"/>
    </row>
    <row r="406" spans="1:18" s="38" customFormat="1">
      <c r="A406" s="52"/>
      <c r="Q406" s="39"/>
      <c r="R406" s="39"/>
    </row>
    <row r="407" spans="1:18" s="38" customFormat="1">
      <c r="A407" s="52"/>
      <c r="Q407" s="39"/>
      <c r="R407" s="39"/>
    </row>
    <row r="408" spans="1:18" s="38" customFormat="1">
      <c r="A408" s="52"/>
      <c r="Q408" s="39"/>
      <c r="R408" s="39"/>
    </row>
    <row r="409" spans="1:18" s="38" customFormat="1">
      <c r="A409" s="52"/>
      <c r="Q409" s="39"/>
      <c r="R409" s="39"/>
    </row>
    <row r="410" spans="1:18" s="38" customFormat="1">
      <c r="A410" s="52"/>
      <c r="Q410" s="39"/>
      <c r="R410" s="39"/>
    </row>
    <row r="411" spans="1:18" s="38" customFormat="1">
      <c r="A411" s="52"/>
      <c r="Q411" s="39"/>
      <c r="R411" s="39"/>
    </row>
    <row r="412" spans="1:18" s="38" customFormat="1">
      <c r="A412" s="52"/>
      <c r="Q412" s="39"/>
      <c r="R412" s="39"/>
    </row>
    <row r="413" spans="1:18" s="38" customFormat="1">
      <c r="A413" s="52"/>
      <c r="Q413" s="39"/>
      <c r="R413" s="39"/>
    </row>
    <row r="414" spans="1:18" s="38" customFormat="1">
      <c r="A414" s="52"/>
      <c r="Q414" s="39"/>
      <c r="R414" s="39"/>
    </row>
    <row r="415" spans="1:18" s="38" customFormat="1">
      <c r="A415" s="52"/>
      <c r="Q415" s="39"/>
      <c r="R415" s="39"/>
    </row>
    <row r="416" spans="1:18" s="38" customFormat="1">
      <c r="A416" s="52"/>
      <c r="Q416" s="39"/>
      <c r="R416" s="39"/>
    </row>
    <row r="417" spans="1:18" s="38" customFormat="1">
      <c r="A417" s="52"/>
      <c r="Q417" s="39"/>
      <c r="R417" s="39"/>
    </row>
    <row r="418" spans="1:18" s="38" customFormat="1">
      <c r="A418" s="52"/>
      <c r="Q418" s="39"/>
      <c r="R418" s="39"/>
    </row>
    <row r="419" spans="1:18" s="38" customFormat="1">
      <c r="A419" s="52"/>
      <c r="Q419" s="39"/>
      <c r="R419" s="39"/>
    </row>
    <row r="420" spans="1:18" s="38" customFormat="1">
      <c r="A420" s="52"/>
      <c r="Q420" s="39"/>
      <c r="R420" s="39"/>
    </row>
    <row r="421" spans="1:18" s="38" customFormat="1">
      <c r="A421" s="52"/>
      <c r="Q421" s="39"/>
      <c r="R421" s="39"/>
    </row>
    <row r="422" spans="1:18" s="38" customFormat="1">
      <c r="A422" s="52"/>
      <c r="Q422" s="39"/>
      <c r="R422" s="39"/>
    </row>
    <row r="423" spans="1:18" s="38" customFormat="1">
      <c r="A423" s="52"/>
      <c r="Q423" s="39"/>
      <c r="R423" s="39"/>
    </row>
    <row r="424" spans="1:18" s="38" customFormat="1">
      <c r="A424" s="52"/>
      <c r="Q424" s="39"/>
      <c r="R424" s="39"/>
    </row>
    <row r="425" spans="1:18" s="38" customFormat="1">
      <c r="A425" s="52"/>
      <c r="Q425" s="39"/>
      <c r="R425" s="39"/>
    </row>
    <row r="426" spans="1:18" s="38" customFormat="1">
      <c r="A426" s="52"/>
      <c r="Q426" s="39"/>
      <c r="R426" s="39"/>
    </row>
    <row r="427" spans="1:18" s="38" customFormat="1">
      <c r="A427" s="52"/>
      <c r="Q427" s="39"/>
      <c r="R427" s="39"/>
    </row>
    <row r="428" spans="1:18" s="38" customFormat="1">
      <c r="A428" s="52"/>
      <c r="Q428" s="39"/>
      <c r="R428" s="39"/>
    </row>
    <row r="429" spans="1:18" s="38" customFormat="1">
      <c r="A429" s="52"/>
      <c r="Q429" s="39"/>
      <c r="R429" s="39"/>
    </row>
    <row r="430" spans="1:18" s="38" customFormat="1">
      <c r="A430" s="52"/>
      <c r="Q430" s="39"/>
      <c r="R430" s="39"/>
    </row>
    <row r="431" spans="1:18" s="38" customFormat="1">
      <c r="A431" s="52"/>
      <c r="Q431" s="39"/>
      <c r="R431" s="39"/>
    </row>
    <row r="432" spans="1:18" s="38" customFormat="1">
      <c r="A432" s="52"/>
      <c r="Q432" s="39"/>
      <c r="R432" s="39"/>
    </row>
    <row r="433" spans="1:18" s="38" customFormat="1">
      <c r="A433" s="52"/>
      <c r="Q433" s="39"/>
      <c r="R433" s="39"/>
    </row>
    <row r="434" spans="1:18" s="38" customFormat="1">
      <c r="A434" s="52"/>
      <c r="Q434" s="39"/>
      <c r="R434" s="39"/>
    </row>
    <row r="435" spans="1:18" s="38" customFormat="1">
      <c r="A435" s="52"/>
      <c r="Q435" s="39"/>
      <c r="R435" s="39"/>
    </row>
    <row r="436" spans="1:18" s="38" customFormat="1">
      <c r="A436" s="52"/>
      <c r="Q436" s="39"/>
      <c r="R436" s="39"/>
    </row>
    <row r="437" spans="1:18" s="38" customFormat="1">
      <c r="A437" s="52"/>
      <c r="Q437" s="39"/>
      <c r="R437" s="39"/>
    </row>
    <row r="438" spans="1:18" s="38" customFormat="1">
      <c r="A438" s="52"/>
      <c r="Q438" s="39"/>
      <c r="R438" s="39"/>
    </row>
    <row r="439" spans="1:18" s="38" customFormat="1">
      <c r="A439" s="52"/>
      <c r="Q439" s="39"/>
      <c r="R439" s="39"/>
    </row>
    <row r="440" spans="1:18" s="38" customFormat="1">
      <c r="A440" s="52"/>
      <c r="Q440" s="39"/>
      <c r="R440" s="39"/>
    </row>
    <row r="441" spans="1:18" s="38" customFormat="1">
      <c r="A441" s="52"/>
      <c r="Q441" s="39"/>
      <c r="R441" s="39"/>
    </row>
    <row r="442" spans="1:18" s="38" customFormat="1">
      <c r="A442" s="52"/>
      <c r="Q442" s="39"/>
      <c r="R442" s="39"/>
    </row>
    <row r="443" spans="1:18" s="38" customFormat="1">
      <c r="A443" s="52"/>
      <c r="Q443" s="39"/>
      <c r="R443" s="39"/>
    </row>
    <row r="444" spans="1:18" s="38" customFormat="1">
      <c r="A444" s="52"/>
      <c r="Q444" s="39"/>
      <c r="R444" s="39"/>
    </row>
    <row r="445" spans="1:18" s="38" customFormat="1">
      <c r="A445" s="52"/>
      <c r="Q445" s="39"/>
      <c r="R445" s="39"/>
    </row>
    <row r="446" spans="1:18" s="38" customFormat="1">
      <c r="A446" s="52"/>
      <c r="Q446" s="39"/>
      <c r="R446" s="39"/>
    </row>
    <row r="447" spans="1:18" s="38" customFormat="1">
      <c r="A447" s="52"/>
      <c r="Q447" s="39"/>
      <c r="R447" s="39"/>
    </row>
    <row r="448" spans="1:18" s="38" customFormat="1">
      <c r="A448" s="52"/>
      <c r="Q448" s="39"/>
      <c r="R448" s="39"/>
    </row>
    <row r="449" spans="1:18" s="38" customFormat="1">
      <c r="A449" s="52"/>
      <c r="Q449" s="39"/>
      <c r="R449" s="39"/>
    </row>
    <row r="450" spans="1:18" s="38" customFormat="1">
      <c r="A450" s="52"/>
      <c r="Q450" s="39"/>
      <c r="R450" s="39"/>
    </row>
    <row r="451" spans="1:18" s="38" customFormat="1">
      <c r="A451" s="52"/>
      <c r="Q451" s="39"/>
      <c r="R451" s="39"/>
    </row>
    <row r="452" spans="1:18" s="38" customFormat="1">
      <c r="A452" s="52"/>
      <c r="Q452" s="39"/>
      <c r="R452" s="39"/>
    </row>
    <row r="453" spans="1:18" s="38" customFormat="1">
      <c r="A453" s="52"/>
      <c r="Q453" s="39"/>
      <c r="R453" s="39"/>
    </row>
    <row r="454" spans="1:18" s="38" customFormat="1">
      <c r="A454" s="52"/>
      <c r="Q454" s="39"/>
      <c r="R454" s="39"/>
    </row>
    <row r="455" spans="1:18" s="38" customFormat="1">
      <c r="A455" s="52"/>
      <c r="Q455" s="39"/>
      <c r="R455" s="39"/>
    </row>
    <row r="456" spans="1:18" s="38" customFormat="1">
      <c r="A456" s="52"/>
      <c r="Q456" s="39"/>
      <c r="R456" s="39"/>
    </row>
    <row r="457" spans="1:18" s="38" customFormat="1">
      <c r="A457" s="52"/>
      <c r="Q457" s="39"/>
      <c r="R457" s="39"/>
    </row>
    <row r="458" spans="1:18" s="38" customFormat="1">
      <c r="A458" s="52"/>
      <c r="Q458" s="39"/>
      <c r="R458" s="39"/>
    </row>
    <row r="459" spans="1:18" s="38" customFormat="1">
      <c r="A459" s="52"/>
      <c r="Q459" s="39"/>
      <c r="R459" s="39"/>
    </row>
    <row r="460" spans="1:18" s="38" customFormat="1">
      <c r="A460" s="52"/>
      <c r="Q460" s="39"/>
      <c r="R460" s="39"/>
    </row>
    <row r="461" spans="1:18" s="38" customFormat="1">
      <c r="A461" s="52"/>
      <c r="Q461" s="39"/>
      <c r="R461" s="39"/>
    </row>
    <row r="462" spans="1:18" s="38" customFormat="1">
      <c r="A462" s="52"/>
      <c r="Q462" s="39"/>
      <c r="R462" s="39"/>
    </row>
    <row r="463" spans="1:18" s="38" customFormat="1">
      <c r="A463" s="52"/>
      <c r="Q463" s="39"/>
      <c r="R463" s="39"/>
    </row>
    <row r="464" spans="1:18" s="38" customFormat="1">
      <c r="A464" s="52"/>
      <c r="Q464" s="39"/>
      <c r="R464" s="39"/>
    </row>
    <row r="465" spans="1:18" s="38" customFormat="1">
      <c r="A465" s="52"/>
      <c r="Q465" s="39"/>
      <c r="R465" s="39"/>
    </row>
    <row r="466" spans="1:18" s="38" customFormat="1">
      <c r="A466" s="52"/>
      <c r="Q466" s="39"/>
      <c r="R466" s="39"/>
    </row>
    <row r="467" spans="1:18" s="38" customFormat="1">
      <c r="A467" s="52"/>
      <c r="Q467" s="39"/>
      <c r="R467" s="39"/>
    </row>
    <row r="468" spans="1:18" s="38" customFormat="1">
      <c r="A468" s="52"/>
      <c r="Q468" s="39"/>
      <c r="R468" s="39"/>
    </row>
    <row r="469" spans="1:18" s="38" customFormat="1">
      <c r="A469" s="52"/>
      <c r="Q469" s="39"/>
      <c r="R469" s="39"/>
    </row>
    <row r="470" spans="1:18" s="38" customFormat="1">
      <c r="A470" s="52"/>
      <c r="Q470" s="39"/>
      <c r="R470" s="39"/>
    </row>
    <row r="471" spans="1:18" s="38" customFormat="1">
      <c r="A471" s="52"/>
      <c r="Q471" s="39"/>
      <c r="R471" s="39"/>
    </row>
    <row r="472" spans="1:18" s="38" customFormat="1">
      <c r="A472" s="52"/>
      <c r="Q472" s="39"/>
      <c r="R472" s="39"/>
    </row>
    <row r="473" spans="1:18" s="38" customFormat="1">
      <c r="A473" s="52"/>
      <c r="Q473" s="39"/>
      <c r="R473" s="39"/>
    </row>
    <row r="474" spans="1:18" s="38" customFormat="1">
      <c r="A474" s="52"/>
      <c r="Q474" s="39"/>
      <c r="R474" s="39"/>
    </row>
    <row r="475" spans="1:18" s="38" customFormat="1">
      <c r="A475" s="52"/>
      <c r="Q475" s="39"/>
      <c r="R475" s="39"/>
    </row>
    <row r="476" spans="1:18" s="38" customFormat="1">
      <c r="A476" s="52"/>
      <c r="Q476" s="39"/>
      <c r="R476" s="39"/>
    </row>
    <row r="477" spans="1:18" s="38" customFormat="1">
      <c r="A477" s="52"/>
      <c r="Q477" s="39"/>
      <c r="R477" s="39"/>
    </row>
    <row r="478" spans="1:18" s="38" customFormat="1">
      <c r="A478" s="52"/>
      <c r="Q478" s="39"/>
      <c r="R478" s="39"/>
    </row>
    <row r="479" spans="1:18" s="38" customFormat="1">
      <c r="A479" s="52"/>
      <c r="Q479" s="39"/>
      <c r="R479" s="39"/>
    </row>
    <row r="480" spans="1:18" s="38" customFormat="1">
      <c r="A480" s="52"/>
      <c r="Q480" s="39"/>
      <c r="R480" s="39"/>
    </row>
    <row r="481" spans="1:18" s="38" customFormat="1">
      <c r="A481" s="52"/>
      <c r="Q481" s="39"/>
      <c r="R481" s="39"/>
    </row>
    <row r="482" spans="1:18" s="38" customFormat="1">
      <c r="A482" s="52"/>
      <c r="Q482" s="39"/>
      <c r="R482" s="39"/>
    </row>
    <row r="483" spans="1:18" s="38" customFormat="1">
      <c r="A483" s="52"/>
      <c r="Q483" s="39"/>
      <c r="R483" s="39"/>
    </row>
    <row r="484" spans="1:18" s="38" customFormat="1">
      <c r="A484" s="52"/>
      <c r="Q484" s="39"/>
      <c r="R484" s="39"/>
    </row>
    <row r="485" spans="1:18" s="38" customFormat="1">
      <c r="A485" s="52"/>
      <c r="Q485" s="39"/>
      <c r="R485" s="39"/>
    </row>
    <row r="486" spans="1:18" s="38" customFormat="1">
      <c r="A486" s="52"/>
      <c r="Q486" s="39"/>
      <c r="R486" s="39"/>
    </row>
    <row r="487" spans="1:18" s="38" customFormat="1">
      <c r="A487" s="52"/>
      <c r="Q487" s="39"/>
      <c r="R487" s="39"/>
    </row>
    <row r="488" spans="1:18" s="38" customFormat="1">
      <c r="A488" s="52"/>
      <c r="Q488" s="39"/>
      <c r="R488" s="39"/>
    </row>
    <row r="489" spans="1:18" s="38" customFormat="1">
      <c r="A489" s="52"/>
      <c r="Q489" s="39"/>
      <c r="R489" s="39"/>
    </row>
    <row r="490" spans="1:18" s="38" customFormat="1">
      <c r="A490" s="52"/>
      <c r="Q490" s="39"/>
      <c r="R490" s="39"/>
    </row>
    <row r="491" spans="1:18" s="38" customFormat="1">
      <c r="A491" s="52"/>
      <c r="Q491" s="39"/>
      <c r="R491" s="39"/>
    </row>
    <row r="492" spans="1:18" s="38" customFormat="1">
      <c r="A492" s="52"/>
      <c r="Q492" s="39"/>
      <c r="R492" s="39"/>
    </row>
    <row r="493" spans="1:18" s="38" customFormat="1">
      <c r="A493" s="52"/>
      <c r="Q493" s="39"/>
      <c r="R493" s="39"/>
    </row>
    <row r="494" spans="1:18" s="38" customFormat="1">
      <c r="A494" s="52"/>
      <c r="Q494" s="39"/>
      <c r="R494" s="39"/>
    </row>
    <row r="495" spans="1:18" s="38" customFormat="1">
      <c r="A495" s="52"/>
      <c r="Q495" s="39"/>
      <c r="R495" s="39"/>
    </row>
    <row r="496" spans="1:18" s="38" customFormat="1">
      <c r="A496" s="52"/>
      <c r="Q496" s="39"/>
      <c r="R496" s="39"/>
    </row>
    <row r="497" spans="1:18" s="38" customFormat="1">
      <c r="A497" s="52"/>
      <c r="Q497" s="39"/>
      <c r="R497" s="39"/>
    </row>
    <row r="498" spans="1:18" s="38" customFormat="1">
      <c r="A498" s="52"/>
      <c r="Q498" s="39"/>
      <c r="R498" s="39"/>
    </row>
    <row r="499" spans="1:18" s="38" customFormat="1">
      <c r="A499" s="52"/>
      <c r="Q499" s="39"/>
      <c r="R499" s="39"/>
    </row>
    <row r="500" spans="1:18" s="38" customFormat="1">
      <c r="A500" s="52"/>
      <c r="Q500" s="39"/>
      <c r="R500" s="39"/>
    </row>
    <row r="501" spans="1:18" s="38" customFormat="1">
      <c r="A501" s="52"/>
      <c r="Q501" s="39"/>
      <c r="R501" s="39"/>
    </row>
    <row r="502" spans="1:18" s="38" customFormat="1">
      <c r="A502" s="52"/>
      <c r="Q502" s="39"/>
      <c r="R502" s="39"/>
    </row>
    <row r="503" spans="1:18" s="38" customFormat="1">
      <c r="A503" s="52"/>
      <c r="Q503" s="39"/>
      <c r="R503" s="39"/>
    </row>
    <row r="504" spans="1:18" s="38" customFormat="1">
      <c r="A504" s="52"/>
      <c r="Q504" s="39"/>
      <c r="R504" s="39"/>
    </row>
    <row r="505" spans="1:18" s="38" customFormat="1">
      <c r="A505" s="52"/>
      <c r="Q505" s="39"/>
      <c r="R505" s="39"/>
    </row>
    <row r="506" spans="1:18" s="38" customFormat="1">
      <c r="A506" s="52"/>
      <c r="Q506" s="39"/>
      <c r="R506" s="39"/>
    </row>
    <row r="507" spans="1:18" s="38" customFormat="1">
      <c r="A507" s="52"/>
      <c r="Q507" s="39"/>
      <c r="R507" s="39"/>
    </row>
    <row r="508" spans="1:18" s="38" customFormat="1">
      <c r="A508" s="52"/>
      <c r="Q508" s="39"/>
      <c r="R508" s="39"/>
    </row>
    <row r="509" spans="1:18" s="38" customFormat="1">
      <c r="A509" s="52"/>
      <c r="Q509" s="39"/>
      <c r="R509" s="39"/>
    </row>
    <row r="510" spans="1:18" s="38" customFormat="1">
      <c r="A510" s="52"/>
      <c r="Q510" s="39"/>
      <c r="R510" s="39"/>
    </row>
    <row r="511" spans="1:18" s="38" customFormat="1">
      <c r="A511" s="52"/>
      <c r="Q511" s="39"/>
      <c r="R511" s="39"/>
    </row>
    <row r="512" spans="1:18" s="38" customFormat="1">
      <c r="A512" s="52"/>
      <c r="Q512" s="39"/>
      <c r="R512" s="39"/>
    </row>
    <row r="513" spans="1:18" s="38" customFormat="1">
      <c r="A513" s="52"/>
      <c r="Q513" s="39"/>
      <c r="R513" s="39"/>
    </row>
    <row r="514" spans="1:18" s="38" customFormat="1">
      <c r="A514" s="52"/>
      <c r="Q514" s="39"/>
      <c r="R514" s="39"/>
    </row>
    <row r="515" spans="1:18" s="38" customFormat="1">
      <c r="A515" s="52"/>
      <c r="Q515" s="39"/>
      <c r="R515" s="39"/>
    </row>
    <row r="516" spans="1:18" s="38" customFormat="1">
      <c r="A516" s="52"/>
      <c r="Q516" s="39"/>
      <c r="R516" s="39"/>
    </row>
    <row r="517" spans="1:18" s="38" customFormat="1">
      <c r="A517" s="52"/>
      <c r="Q517" s="39"/>
      <c r="R517" s="39"/>
    </row>
    <row r="518" spans="1:18" s="38" customFormat="1">
      <c r="A518" s="52"/>
      <c r="Q518" s="39"/>
      <c r="R518" s="39"/>
    </row>
    <row r="519" spans="1:18" s="38" customFormat="1">
      <c r="A519" s="52"/>
      <c r="Q519" s="39"/>
      <c r="R519" s="39"/>
    </row>
    <row r="520" spans="1:18" s="38" customFormat="1">
      <c r="A520" s="52"/>
      <c r="Q520" s="39"/>
      <c r="R520" s="39"/>
    </row>
    <row r="521" spans="1:18" s="38" customFormat="1">
      <c r="A521" s="52"/>
      <c r="Q521" s="39"/>
      <c r="R521" s="39"/>
    </row>
    <row r="522" spans="1:18" s="38" customFormat="1">
      <c r="A522" s="52"/>
      <c r="Q522" s="39"/>
      <c r="R522" s="39"/>
    </row>
    <row r="523" spans="1:18" s="38" customFormat="1">
      <c r="A523" s="52"/>
      <c r="Q523" s="39"/>
      <c r="R523" s="39"/>
    </row>
    <row r="524" spans="1:18" s="38" customFormat="1">
      <c r="A524" s="52"/>
      <c r="Q524" s="39"/>
      <c r="R524" s="39"/>
    </row>
    <row r="525" spans="1:18" s="38" customFormat="1">
      <c r="A525" s="52"/>
      <c r="Q525" s="39"/>
      <c r="R525" s="39"/>
    </row>
    <row r="526" spans="1:18" s="38" customFormat="1">
      <c r="A526" s="52"/>
      <c r="Q526" s="39"/>
      <c r="R526" s="39"/>
    </row>
    <row r="527" spans="1:18" s="38" customFormat="1">
      <c r="A527" s="52"/>
      <c r="Q527" s="39"/>
      <c r="R527" s="39"/>
    </row>
    <row r="528" spans="1:18" s="38" customFormat="1">
      <c r="A528" s="52"/>
      <c r="Q528" s="39"/>
      <c r="R528" s="39"/>
    </row>
    <row r="529" spans="1:18" s="38" customFormat="1">
      <c r="A529" s="52"/>
      <c r="Q529" s="39"/>
      <c r="R529" s="39"/>
    </row>
    <row r="530" spans="1:18" s="38" customFormat="1">
      <c r="A530" s="52"/>
      <c r="Q530" s="39"/>
      <c r="R530" s="39"/>
    </row>
    <row r="531" spans="1:18" s="38" customFormat="1">
      <c r="A531" s="52"/>
      <c r="Q531" s="39"/>
      <c r="R531" s="39"/>
    </row>
    <row r="532" spans="1:18" s="38" customFormat="1">
      <c r="A532" s="52"/>
      <c r="Q532" s="39"/>
      <c r="R532" s="39"/>
    </row>
    <row r="533" spans="1:18" s="38" customFormat="1">
      <c r="A533" s="52"/>
      <c r="Q533" s="39"/>
      <c r="R533" s="39"/>
    </row>
    <row r="534" spans="1:18" s="38" customFormat="1">
      <c r="A534" s="52"/>
      <c r="Q534" s="39"/>
      <c r="R534" s="39"/>
    </row>
    <row r="535" spans="1:18" s="38" customFormat="1">
      <c r="A535" s="52"/>
      <c r="Q535" s="39"/>
      <c r="R535" s="39"/>
    </row>
    <row r="536" spans="1:18" s="38" customFormat="1">
      <c r="A536" s="52"/>
      <c r="Q536" s="39"/>
      <c r="R536" s="39"/>
    </row>
    <row r="537" spans="1:18" s="38" customFormat="1">
      <c r="A537" s="52"/>
      <c r="Q537" s="39"/>
      <c r="R537" s="39"/>
    </row>
    <row r="538" spans="1:18" s="38" customFormat="1">
      <c r="A538" s="52"/>
      <c r="Q538" s="39"/>
      <c r="R538" s="39"/>
    </row>
    <row r="539" spans="1:18" s="38" customFormat="1">
      <c r="A539" s="52"/>
      <c r="Q539" s="39"/>
      <c r="R539" s="39"/>
    </row>
    <row r="540" spans="1:18" s="38" customFormat="1">
      <c r="A540" s="52"/>
      <c r="Q540" s="39"/>
      <c r="R540" s="39"/>
    </row>
    <row r="541" spans="1:18" s="38" customFormat="1">
      <c r="A541" s="52"/>
      <c r="Q541" s="39"/>
      <c r="R541" s="39"/>
    </row>
    <row r="542" spans="1:18" s="38" customFormat="1">
      <c r="A542" s="52"/>
      <c r="Q542" s="39"/>
      <c r="R542" s="39"/>
    </row>
    <row r="543" spans="1:18" s="38" customFormat="1">
      <c r="A543" s="52"/>
      <c r="Q543" s="39"/>
      <c r="R543" s="39"/>
    </row>
    <row r="544" spans="1:18" s="38" customFormat="1">
      <c r="A544" s="52"/>
      <c r="Q544" s="39"/>
      <c r="R544" s="39"/>
    </row>
  </sheetData>
  <sheetProtection formatCells="0" formatColumns="0" formatRows="0" insertColumns="0" insertHyperlinks="0" deleteColumns="0" deleteRows="0" autoFilter="0" pivotTables="0"/>
  <mergeCells count="5">
    <mergeCell ref="A4:A5"/>
    <mergeCell ref="B4:B5"/>
    <mergeCell ref="C4:O4"/>
    <mergeCell ref="A1:P1"/>
    <mergeCell ref="A2:P2"/>
  </mergeCells>
  <pageMargins left="0.9055118110236221" right="0.39370078740157483" top="0.98425196850393704" bottom="0.59055118110236227" header="0.51181102362204722" footer="0.31496062992125984"/>
  <pageSetup paperSize="5" scale="76" firstPageNumber="30" fitToHeight="0" orientation="landscape" useFirstPageNumber="1" r:id="rId1"/>
  <headerFooter alignWithMargins="0">
    <oddHeader>&amp;C&amp;"TH SarabunPSK,ธรรมดา"&amp;18&amp;P</oddHeader>
  </headerFooter>
  <rowBreaks count="5" manualBreakCount="5">
    <brk id="18" max="16383" man="1"/>
    <brk id="47" max="14" man="1"/>
    <brk id="59" max="14" man="1"/>
    <brk id="72" max="14" man="1"/>
    <brk id="80" max="1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6"/>
  <sheetViews>
    <sheetView showGridLines="0" showRuler="0" view="pageBreakPreview" topLeftCell="A49" zoomScale="90" zoomScaleSheetLayoutView="90" workbookViewId="0">
      <selection activeCell="A114" sqref="A114"/>
    </sheetView>
  </sheetViews>
  <sheetFormatPr defaultColWidth="9" defaultRowHeight="15"/>
  <cols>
    <col min="1" max="1" width="39.140625" style="53" customWidth="1"/>
    <col min="2" max="2" width="13.28515625" style="39" customWidth="1"/>
    <col min="3" max="3" width="13.42578125" style="39" customWidth="1"/>
    <col min="4" max="4" width="11.42578125" style="39" customWidth="1"/>
    <col min="5" max="5" width="12.7109375" style="39" bestFit="1" customWidth="1"/>
    <col min="6" max="6" width="13.42578125" style="39" customWidth="1"/>
    <col min="7" max="7" width="12.5703125" style="39" customWidth="1"/>
    <col min="8" max="8" width="10.85546875" style="39" customWidth="1"/>
    <col min="9" max="9" width="17.42578125" style="39" customWidth="1"/>
    <col min="10" max="10" width="18.7109375" style="39" customWidth="1"/>
    <col min="11" max="11" width="14.85546875" style="39" customWidth="1"/>
    <col min="12" max="12" width="11" style="39" customWidth="1"/>
    <col min="13" max="13" width="14.85546875" style="39" customWidth="1"/>
    <col min="14" max="14" width="13.42578125" style="39" bestFit="1" customWidth="1"/>
    <col min="15" max="15" width="12.28515625" style="39" bestFit="1" customWidth="1"/>
    <col min="16" max="16384" width="9" style="39"/>
  </cols>
  <sheetData>
    <row r="1" spans="1:15" ht="26.25">
      <c r="A1" s="432" t="s">
        <v>246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</row>
    <row r="2" spans="1:15" ht="26.25">
      <c r="A2" s="432" t="s">
        <v>52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</row>
    <row r="3" spans="1:15" ht="2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5" s="253" customFormat="1" ht="19.5">
      <c r="A4" s="429" t="s">
        <v>286</v>
      </c>
      <c r="B4" s="431" t="s">
        <v>24</v>
      </c>
      <c r="C4" s="431" t="s">
        <v>14</v>
      </c>
      <c r="D4" s="430"/>
      <c r="E4" s="430"/>
      <c r="F4" s="430"/>
      <c r="G4" s="430"/>
      <c r="H4" s="430"/>
      <c r="I4" s="430"/>
      <c r="J4" s="430"/>
      <c r="K4" s="430"/>
      <c r="L4" s="430"/>
      <c r="M4" s="430"/>
    </row>
    <row r="5" spans="1:15" s="253" customFormat="1" ht="65.45" customHeight="1">
      <c r="A5" s="430"/>
      <c r="B5" s="430"/>
      <c r="C5" s="235" t="s">
        <v>52</v>
      </c>
      <c r="D5" s="235" t="s">
        <v>53</v>
      </c>
      <c r="E5" s="235" t="s">
        <v>55</v>
      </c>
      <c r="F5" s="235" t="s">
        <v>419</v>
      </c>
      <c r="G5" s="235" t="s">
        <v>56</v>
      </c>
      <c r="H5" s="235" t="s">
        <v>54</v>
      </c>
      <c r="I5" s="235" t="s">
        <v>420</v>
      </c>
      <c r="J5" s="235" t="s">
        <v>77</v>
      </c>
      <c r="K5" s="235" t="s">
        <v>103</v>
      </c>
      <c r="L5" s="235" t="s">
        <v>69</v>
      </c>
      <c r="M5" s="235" t="s">
        <v>421</v>
      </c>
    </row>
    <row r="6" spans="1:15" s="255" customFormat="1" ht="21" customHeight="1">
      <c r="A6" s="242" t="s">
        <v>238</v>
      </c>
      <c r="B6" s="243">
        <v>42978900</v>
      </c>
      <c r="C6" s="243">
        <v>7418600</v>
      </c>
      <c r="D6" s="243">
        <v>3564300</v>
      </c>
      <c r="E6" s="243">
        <v>2775200</v>
      </c>
      <c r="F6" s="243">
        <v>2135300</v>
      </c>
      <c r="G6" s="243">
        <v>4714700</v>
      </c>
      <c r="H6" s="243">
        <v>3933000</v>
      </c>
      <c r="I6" s="243">
        <v>14717100</v>
      </c>
      <c r="J6" s="243">
        <v>1663300</v>
      </c>
      <c r="K6" s="243">
        <v>516100</v>
      </c>
      <c r="L6" s="243">
        <v>588200</v>
      </c>
      <c r="M6" s="243">
        <v>953100</v>
      </c>
      <c r="N6" s="254">
        <f>SUM(D6:L6)</f>
        <v>34607200</v>
      </c>
      <c r="O6" s="254">
        <f>+C6-N6</f>
        <v>-27188600</v>
      </c>
    </row>
    <row r="7" spans="1:15" s="240" customFormat="1" ht="19.5">
      <c r="A7" s="236" t="s">
        <v>296</v>
      </c>
      <c r="B7" s="237">
        <v>42978900</v>
      </c>
      <c r="C7" s="237">
        <v>7418600</v>
      </c>
      <c r="D7" s="237">
        <v>3564300</v>
      </c>
      <c r="E7" s="237">
        <v>2775200</v>
      </c>
      <c r="F7" s="237">
        <v>2135300</v>
      </c>
      <c r="G7" s="237">
        <v>4714700</v>
      </c>
      <c r="H7" s="237">
        <v>3933000</v>
      </c>
      <c r="I7" s="237">
        <v>14717100</v>
      </c>
      <c r="J7" s="237">
        <v>1663300</v>
      </c>
      <c r="K7" s="237">
        <v>516100</v>
      </c>
      <c r="L7" s="237">
        <v>588200</v>
      </c>
      <c r="M7" s="237">
        <v>953100</v>
      </c>
      <c r="N7" s="241"/>
      <c r="O7" s="241"/>
    </row>
    <row r="8" spans="1:15" s="255" customFormat="1" ht="19.5">
      <c r="A8" s="242" t="s">
        <v>176</v>
      </c>
      <c r="B8" s="243">
        <v>65475700</v>
      </c>
      <c r="C8" s="243">
        <v>60516300</v>
      </c>
      <c r="D8" s="243">
        <v>421500</v>
      </c>
      <c r="E8" s="243">
        <v>291100</v>
      </c>
      <c r="F8" s="243">
        <v>278500</v>
      </c>
      <c r="G8" s="243">
        <v>1269600</v>
      </c>
      <c r="H8" s="243">
        <v>365700</v>
      </c>
      <c r="I8" s="243">
        <v>848300</v>
      </c>
      <c r="J8" s="243">
        <v>115800</v>
      </c>
      <c r="K8" s="243">
        <v>28200</v>
      </c>
      <c r="L8" s="243">
        <v>1141000</v>
      </c>
      <c r="M8" s="243">
        <v>199700</v>
      </c>
      <c r="N8" s="254"/>
      <c r="O8" s="254"/>
    </row>
    <row r="9" spans="1:15" s="240" customFormat="1" ht="24" customHeight="1">
      <c r="A9" s="236" t="s">
        <v>350</v>
      </c>
      <c r="B9" s="237">
        <v>124500</v>
      </c>
      <c r="C9" s="237"/>
      <c r="D9" s="237"/>
      <c r="E9" s="237"/>
      <c r="F9" s="237"/>
      <c r="G9" s="237"/>
      <c r="H9" s="237">
        <v>124500</v>
      </c>
      <c r="I9" s="237"/>
      <c r="J9" s="237"/>
      <c r="K9" s="237"/>
      <c r="L9" s="237"/>
      <c r="M9" s="237"/>
      <c r="N9" s="251">
        <f t="shared" ref="N9:N50" si="0">SUM(D9:L9)</f>
        <v>124500</v>
      </c>
      <c r="O9" s="251">
        <f t="shared" ref="O9:O50" si="1">+C9-N9</f>
        <v>-124500</v>
      </c>
    </row>
    <row r="10" spans="1:15" s="240" customFormat="1" ht="43.15" customHeight="1">
      <c r="A10" s="236" t="s">
        <v>473</v>
      </c>
      <c r="B10" s="237">
        <v>138000</v>
      </c>
      <c r="C10" s="237"/>
      <c r="D10" s="237"/>
      <c r="E10" s="237">
        <v>138000</v>
      </c>
      <c r="F10" s="237"/>
      <c r="G10" s="237"/>
      <c r="H10" s="237"/>
      <c r="I10" s="237"/>
      <c r="J10" s="237"/>
      <c r="K10" s="237"/>
      <c r="L10" s="237"/>
      <c r="M10" s="237"/>
      <c r="N10" s="251">
        <f t="shared" si="0"/>
        <v>138000</v>
      </c>
      <c r="O10" s="251">
        <f t="shared" si="1"/>
        <v>-138000</v>
      </c>
    </row>
    <row r="11" spans="1:15" s="240" customFormat="1" ht="43.15" customHeight="1">
      <c r="A11" s="236" t="s">
        <v>474</v>
      </c>
      <c r="B11" s="237">
        <v>37500</v>
      </c>
      <c r="C11" s="237"/>
      <c r="D11" s="237"/>
      <c r="E11" s="237"/>
      <c r="F11" s="237">
        <v>37500</v>
      </c>
      <c r="G11" s="237"/>
      <c r="H11" s="237"/>
      <c r="I11" s="237"/>
      <c r="J11" s="237"/>
      <c r="K11" s="237"/>
      <c r="L11" s="237"/>
      <c r="M11" s="237"/>
      <c r="N11" s="251">
        <f t="shared" si="0"/>
        <v>37500</v>
      </c>
      <c r="O11" s="251">
        <f t="shared" si="1"/>
        <v>-37500</v>
      </c>
    </row>
    <row r="12" spans="1:15" s="240" customFormat="1" ht="42.6" customHeight="1">
      <c r="A12" s="236" t="s">
        <v>351</v>
      </c>
      <c r="B12" s="237">
        <v>64800</v>
      </c>
      <c r="C12" s="237"/>
      <c r="D12" s="237">
        <v>64800</v>
      </c>
      <c r="E12" s="237"/>
      <c r="F12" s="237"/>
      <c r="G12" s="237"/>
      <c r="H12" s="237"/>
      <c r="I12" s="237"/>
      <c r="J12" s="237"/>
      <c r="K12" s="237"/>
      <c r="L12" s="237"/>
      <c r="M12" s="237"/>
      <c r="N12" s="251"/>
      <c r="O12" s="251"/>
    </row>
    <row r="13" spans="1:15" s="240" customFormat="1" ht="44.45" customHeight="1">
      <c r="A13" s="236" t="s">
        <v>475</v>
      </c>
      <c r="B13" s="237">
        <v>40000</v>
      </c>
      <c r="C13" s="237"/>
      <c r="D13" s="237"/>
      <c r="E13" s="237"/>
      <c r="F13" s="237"/>
      <c r="G13" s="237"/>
      <c r="H13" s="237"/>
      <c r="I13" s="237"/>
      <c r="J13" s="237"/>
      <c r="K13" s="237"/>
      <c r="L13" s="237">
        <v>40000</v>
      </c>
      <c r="M13" s="237"/>
      <c r="N13" s="251"/>
      <c r="O13" s="251"/>
    </row>
    <row r="14" spans="1:15" s="240" customFormat="1" ht="39">
      <c r="A14" s="236" t="s">
        <v>476</v>
      </c>
      <c r="B14" s="237">
        <v>140000</v>
      </c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>
        <v>140000</v>
      </c>
      <c r="N14" s="251"/>
      <c r="O14" s="251"/>
    </row>
    <row r="15" spans="1:15" s="240" customFormat="1" ht="39">
      <c r="A15" s="236" t="s">
        <v>477</v>
      </c>
      <c r="B15" s="237">
        <v>904200</v>
      </c>
      <c r="C15" s="237"/>
      <c r="D15" s="237"/>
      <c r="E15" s="237"/>
      <c r="F15" s="237"/>
      <c r="G15" s="237">
        <v>904200</v>
      </c>
      <c r="H15" s="237"/>
      <c r="I15" s="237"/>
      <c r="J15" s="237"/>
      <c r="K15" s="237"/>
      <c r="L15" s="237"/>
      <c r="M15" s="237"/>
      <c r="N15" s="251"/>
      <c r="O15" s="251"/>
    </row>
    <row r="16" spans="1:15" s="240" customFormat="1" ht="39">
      <c r="A16" s="236" t="s">
        <v>422</v>
      </c>
      <c r="B16" s="237">
        <v>87400</v>
      </c>
      <c r="C16" s="237"/>
      <c r="D16" s="237">
        <v>87400</v>
      </c>
      <c r="E16" s="237"/>
      <c r="F16" s="237"/>
      <c r="G16" s="237"/>
      <c r="H16" s="237"/>
      <c r="I16" s="237"/>
      <c r="J16" s="237"/>
      <c r="K16" s="237"/>
      <c r="L16" s="237"/>
      <c r="M16" s="237"/>
      <c r="N16" s="251"/>
      <c r="O16" s="251"/>
    </row>
    <row r="17" spans="1:15" s="240" customFormat="1" ht="19.5">
      <c r="A17" s="236" t="s">
        <v>423</v>
      </c>
      <c r="B17" s="237">
        <v>55685600</v>
      </c>
      <c r="C17" s="237">
        <v>55685600</v>
      </c>
      <c r="D17" s="237"/>
      <c r="E17" s="237"/>
      <c r="F17" s="237"/>
      <c r="G17" s="237"/>
      <c r="H17" s="237"/>
      <c r="I17" s="237"/>
      <c r="J17" s="237"/>
      <c r="K17" s="237"/>
      <c r="L17" s="237"/>
      <c r="M17" s="237"/>
      <c r="N17" s="251"/>
      <c r="O17" s="251"/>
    </row>
    <row r="18" spans="1:15" s="240" customFormat="1" ht="19.5">
      <c r="A18" s="236" t="s">
        <v>424</v>
      </c>
      <c r="B18" s="237">
        <v>3423000</v>
      </c>
      <c r="C18" s="237"/>
      <c r="D18" s="237">
        <v>269300</v>
      </c>
      <c r="E18" s="237">
        <v>153100</v>
      </c>
      <c r="F18" s="237">
        <v>241000</v>
      </c>
      <c r="G18" s="237">
        <v>365400</v>
      </c>
      <c r="H18" s="237">
        <v>241200</v>
      </c>
      <c r="I18" s="237">
        <v>848300</v>
      </c>
      <c r="J18" s="237">
        <v>115800</v>
      </c>
      <c r="K18" s="237">
        <v>28200</v>
      </c>
      <c r="L18" s="237">
        <v>1101000</v>
      </c>
      <c r="M18" s="237">
        <v>59700</v>
      </c>
      <c r="N18" s="251"/>
      <c r="O18" s="251"/>
    </row>
    <row r="19" spans="1:15" s="240" customFormat="1" ht="39">
      <c r="A19" s="236" t="s">
        <v>425</v>
      </c>
      <c r="B19" s="237">
        <v>4830700</v>
      </c>
      <c r="C19" s="237">
        <v>4830700</v>
      </c>
      <c r="D19" s="237"/>
      <c r="E19" s="237"/>
      <c r="F19" s="237"/>
      <c r="G19" s="237"/>
      <c r="H19" s="237"/>
      <c r="I19" s="237"/>
      <c r="J19" s="237"/>
      <c r="K19" s="237"/>
      <c r="L19" s="237"/>
      <c r="M19" s="237"/>
      <c r="N19" s="251"/>
      <c r="O19" s="251"/>
    </row>
    <row r="20" spans="1:15" s="255" customFormat="1" ht="19.5">
      <c r="A20" s="242" t="s">
        <v>239</v>
      </c>
      <c r="B20" s="243">
        <f>+B21+B34+B39</f>
        <v>4587900</v>
      </c>
      <c r="C20" s="243">
        <f t="shared" ref="C20:M20" si="2">+C21+C34+C39</f>
        <v>450000</v>
      </c>
      <c r="D20" s="243">
        <f t="shared" si="2"/>
        <v>184600</v>
      </c>
      <c r="E20" s="243">
        <f t="shared" si="2"/>
        <v>100000</v>
      </c>
      <c r="F20" s="243">
        <f t="shared" si="2"/>
        <v>50000</v>
      </c>
      <c r="G20" s="243">
        <f t="shared" si="2"/>
        <v>1080000</v>
      </c>
      <c r="H20" s="243">
        <f t="shared" si="2"/>
        <v>91500</v>
      </c>
      <c r="I20" s="243">
        <f t="shared" si="2"/>
        <v>1770000</v>
      </c>
      <c r="J20" s="243">
        <f t="shared" si="2"/>
        <v>352000</v>
      </c>
      <c r="K20" s="243">
        <f t="shared" si="2"/>
        <v>28300</v>
      </c>
      <c r="L20" s="243">
        <f t="shared" si="2"/>
        <v>359000</v>
      </c>
      <c r="M20" s="243">
        <f t="shared" si="2"/>
        <v>122500</v>
      </c>
      <c r="N20" s="254"/>
      <c r="O20" s="254"/>
    </row>
    <row r="21" spans="1:15" s="257" customFormat="1" ht="45.6" customHeight="1">
      <c r="A21" s="247" t="s">
        <v>164</v>
      </c>
      <c r="B21" s="248">
        <v>3491800</v>
      </c>
      <c r="C21" s="248">
        <v>150000</v>
      </c>
      <c r="D21" s="248">
        <v>142600</v>
      </c>
      <c r="E21" s="248">
        <v>90000</v>
      </c>
      <c r="F21" s="248">
        <v>50000</v>
      </c>
      <c r="G21" s="248">
        <v>1080000</v>
      </c>
      <c r="H21" s="248">
        <v>91500</v>
      </c>
      <c r="I21" s="248">
        <v>1770000</v>
      </c>
      <c r="J21" s="248">
        <v>42000</v>
      </c>
      <c r="K21" s="248">
        <v>11300</v>
      </c>
      <c r="L21" s="248"/>
      <c r="M21" s="248">
        <v>64400</v>
      </c>
      <c r="N21" s="256"/>
      <c r="O21" s="256"/>
    </row>
    <row r="22" spans="1:15" s="240" customFormat="1" ht="64.900000000000006" customHeight="1">
      <c r="A22" s="236" t="s">
        <v>357</v>
      </c>
      <c r="B22" s="237">
        <v>1500000</v>
      </c>
      <c r="C22" s="237"/>
      <c r="D22" s="237"/>
      <c r="E22" s="237"/>
      <c r="F22" s="237"/>
      <c r="G22" s="237"/>
      <c r="H22" s="237"/>
      <c r="I22" s="237">
        <v>1500000</v>
      </c>
      <c r="J22" s="237"/>
      <c r="K22" s="237"/>
      <c r="L22" s="237"/>
      <c r="M22" s="237"/>
      <c r="N22" s="251"/>
      <c r="O22" s="251"/>
    </row>
    <row r="23" spans="1:15" s="252" customFormat="1" ht="42.6" customHeight="1">
      <c r="A23" s="236" t="s">
        <v>426</v>
      </c>
      <c r="B23" s="237">
        <v>25000</v>
      </c>
      <c r="C23" s="237"/>
      <c r="D23" s="237"/>
      <c r="E23" s="237">
        <v>25000</v>
      </c>
      <c r="F23" s="237"/>
      <c r="G23" s="237"/>
      <c r="H23" s="237"/>
      <c r="I23" s="237"/>
      <c r="J23" s="237"/>
      <c r="K23" s="237"/>
      <c r="L23" s="237"/>
      <c r="M23" s="237"/>
      <c r="N23" s="251">
        <f t="shared" si="0"/>
        <v>25000</v>
      </c>
      <c r="O23" s="251">
        <f t="shared" si="1"/>
        <v>-25000</v>
      </c>
    </row>
    <row r="24" spans="1:15" s="240" customFormat="1" ht="42" customHeight="1">
      <c r="A24" s="236" t="s">
        <v>478</v>
      </c>
      <c r="B24" s="237">
        <v>130000</v>
      </c>
      <c r="C24" s="237"/>
      <c r="D24" s="237"/>
      <c r="E24" s="237"/>
      <c r="F24" s="237"/>
      <c r="G24" s="237">
        <v>130000</v>
      </c>
      <c r="H24" s="237"/>
      <c r="I24" s="237"/>
      <c r="J24" s="237"/>
      <c r="K24" s="237"/>
      <c r="L24" s="237"/>
      <c r="M24" s="237"/>
      <c r="N24" s="251">
        <f t="shared" si="0"/>
        <v>130000</v>
      </c>
      <c r="O24" s="251">
        <f t="shared" si="1"/>
        <v>-130000</v>
      </c>
    </row>
    <row r="25" spans="1:15" s="252" customFormat="1" ht="64.150000000000006" customHeight="1">
      <c r="A25" s="236" t="s">
        <v>427</v>
      </c>
      <c r="B25" s="237">
        <v>120000</v>
      </c>
      <c r="C25" s="237"/>
      <c r="D25" s="237"/>
      <c r="E25" s="237"/>
      <c r="F25" s="237"/>
      <c r="G25" s="237"/>
      <c r="H25" s="237"/>
      <c r="I25" s="237">
        <v>120000</v>
      </c>
      <c r="J25" s="237"/>
      <c r="K25" s="237"/>
      <c r="L25" s="237"/>
      <c r="M25" s="237"/>
      <c r="N25" s="251">
        <f t="shared" si="0"/>
        <v>120000</v>
      </c>
      <c r="O25" s="251">
        <f t="shared" si="1"/>
        <v>-120000</v>
      </c>
    </row>
    <row r="26" spans="1:15" s="240" customFormat="1" ht="23.45" customHeight="1">
      <c r="A26" s="236" t="s">
        <v>428</v>
      </c>
      <c r="B26" s="237">
        <v>200000</v>
      </c>
      <c r="C26" s="237"/>
      <c r="D26" s="237"/>
      <c r="E26" s="237"/>
      <c r="F26" s="237"/>
      <c r="G26" s="237">
        <v>200000</v>
      </c>
      <c r="H26" s="237"/>
      <c r="I26" s="237"/>
      <c r="J26" s="237"/>
      <c r="K26" s="237"/>
      <c r="L26" s="237"/>
      <c r="M26" s="237"/>
      <c r="N26" s="251">
        <f>SUM(D26:L26)</f>
        <v>200000</v>
      </c>
      <c r="O26" s="251">
        <f>+C26-N26</f>
        <v>-200000</v>
      </c>
    </row>
    <row r="27" spans="1:15" s="240" customFormat="1" ht="42.6" customHeight="1">
      <c r="A27" s="236" t="s">
        <v>479</v>
      </c>
      <c r="B27" s="237">
        <v>42000</v>
      </c>
      <c r="C27" s="237"/>
      <c r="D27" s="237"/>
      <c r="E27" s="237"/>
      <c r="F27" s="237"/>
      <c r="G27" s="237"/>
      <c r="H27" s="237"/>
      <c r="I27" s="237"/>
      <c r="J27" s="237">
        <v>42000</v>
      </c>
      <c r="K27" s="237"/>
      <c r="L27" s="237"/>
      <c r="M27" s="237"/>
      <c r="N27" s="251"/>
      <c r="O27" s="251"/>
    </row>
    <row r="28" spans="1:15" s="240" customFormat="1" ht="43.15" customHeight="1">
      <c r="A28" s="236" t="s">
        <v>429</v>
      </c>
      <c r="B28" s="237">
        <v>350200</v>
      </c>
      <c r="C28" s="237"/>
      <c r="D28" s="237"/>
      <c r="E28" s="237">
        <v>65000</v>
      </c>
      <c r="F28" s="237">
        <v>50000</v>
      </c>
      <c r="G28" s="237"/>
      <c r="H28" s="237">
        <v>91500</v>
      </c>
      <c r="I28" s="237"/>
      <c r="J28" s="237"/>
      <c r="K28" s="237">
        <v>11300</v>
      </c>
      <c r="L28" s="237"/>
      <c r="M28" s="237">
        <v>64400</v>
      </c>
      <c r="N28" s="251"/>
      <c r="O28" s="251"/>
    </row>
    <row r="29" spans="1:15" s="240" customFormat="1" ht="39">
      <c r="A29" s="236" t="s">
        <v>430</v>
      </c>
      <c r="B29" s="237">
        <v>150000</v>
      </c>
      <c r="C29" s="237"/>
      <c r="D29" s="237"/>
      <c r="E29" s="237"/>
      <c r="F29" s="237"/>
      <c r="G29" s="237"/>
      <c r="H29" s="237"/>
      <c r="I29" s="237">
        <v>150000</v>
      </c>
      <c r="J29" s="237"/>
      <c r="K29" s="237"/>
      <c r="L29" s="237"/>
      <c r="M29" s="237"/>
      <c r="N29" s="251"/>
      <c r="O29" s="251"/>
    </row>
    <row r="30" spans="1:15" s="240" customFormat="1" ht="63" customHeight="1">
      <c r="A30" s="236" t="s">
        <v>439</v>
      </c>
      <c r="B30" s="237">
        <v>150000</v>
      </c>
      <c r="C30" s="237">
        <v>150000</v>
      </c>
      <c r="D30" s="237"/>
      <c r="E30" s="237"/>
      <c r="F30" s="237"/>
      <c r="G30" s="237"/>
      <c r="H30" s="237"/>
      <c r="I30" s="237"/>
      <c r="J30" s="237"/>
      <c r="K30" s="237"/>
      <c r="L30" s="237"/>
      <c r="M30" s="237"/>
      <c r="N30" s="251">
        <f t="shared" si="0"/>
        <v>0</v>
      </c>
      <c r="O30" s="251">
        <f t="shared" si="1"/>
        <v>150000</v>
      </c>
    </row>
    <row r="31" spans="1:15" s="240" customFormat="1" ht="42.6" customHeight="1">
      <c r="A31" s="236" t="s">
        <v>431</v>
      </c>
      <c r="B31" s="237">
        <v>90800</v>
      </c>
      <c r="C31" s="237"/>
      <c r="D31" s="237">
        <v>90800</v>
      </c>
      <c r="E31" s="237"/>
      <c r="F31" s="237"/>
      <c r="G31" s="237"/>
      <c r="H31" s="237"/>
      <c r="I31" s="237"/>
      <c r="J31" s="237"/>
      <c r="K31" s="237"/>
      <c r="L31" s="237"/>
      <c r="M31" s="237"/>
      <c r="N31" s="251"/>
      <c r="O31" s="251"/>
    </row>
    <row r="32" spans="1:15" s="240" customFormat="1" ht="45.6" customHeight="1">
      <c r="A32" s="236" t="s">
        <v>432</v>
      </c>
      <c r="B32" s="237">
        <v>51800</v>
      </c>
      <c r="C32" s="237"/>
      <c r="D32" s="237">
        <v>51800</v>
      </c>
      <c r="E32" s="237"/>
      <c r="F32" s="237"/>
      <c r="G32" s="237"/>
      <c r="H32" s="237"/>
      <c r="I32" s="237"/>
      <c r="J32" s="237"/>
      <c r="K32" s="237"/>
      <c r="L32" s="237"/>
      <c r="M32" s="237"/>
      <c r="N32" s="251"/>
      <c r="O32" s="251"/>
    </row>
    <row r="33" spans="1:15" s="252" customFormat="1" ht="43.9" customHeight="1">
      <c r="A33" s="236" t="s">
        <v>433</v>
      </c>
      <c r="B33" s="237">
        <v>750000</v>
      </c>
      <c r="C33" s="237"/>
      <c r="D33" s="237"/>
      <c r="E33" s="237"/>
      <c r="F33" s="237"/>
      <c r="G33" s="237">
        <v>750000</v>
      </c>
      <c r="H33" s="237"/>
      <c r="I33" s="237"/>
      <c r="J33" s="237"/>
      <c r="K33" s="237"/>
      <c r="L33" s="237"/>
      <c r="M33" s="237"/>
      <c r="N33" s="251">
        <f t="shared" si="0"/>
        <v>750000</v>
      </c>
      <c r="O33" s="251">
        <f t="shared" si="1"/>
        <v>-750000</v>
      </c>
    </row>
    <row r="34" spans="1:15" s="257" customFormat="1" ht="23.45" customHeight="1">
      <c r="A34" s="247" t="s">
        <v>322</v>
      </c>
      <c r="B34" s="248">
        <v>389000</v>
      </c>
      <c r="C34" s="248"/>
      <c r="D34" s="248"/>
      <c r="E34" s="248"/>
      <c r="F34" s="248"/>
      <c r="G34" s="248"/>
      <c r="H34" s="248"/>
      <c r="I34" s="248"/>
      <c r="J34" s="248">
        <v>150000</v>
      </c>
      <c r="K34" s="248"/>
      <c r="L34" s="248">
        <v>239000</v>
      </c>
      <c r="M34" s="248"/>
      <c r="N34" s="256">
        <f>SUM(D34:M34)</f>
        <v>389000</v>
      </c>
      <c r="O34" s="256">
        <f t="shared" si="1"/>
        <v>-389000</v>
      </c>
    </row>
    <row r="35" spans="1:15" s="240" customFormat="1" ht="42.6" customHeight="1">
      <c r="A35" s="236" t="s">
        <v>434</v>
      </c>
      <c r="B35" s="237">
        <v>300000</v>
      </c>
      <c r="C35" s="237"/>
      <c r="D35" s="237"/>
      <c r="E35" s="237"/>
      <c r="F35" s="237"/>
      <c r="G35" s="237"/>
      <c r="H35" s="237"/>
      <c r="I35" s="237"/>
      <c r="J35" s="237">
        <v>150000</v>
      </c>
      <c r="K35" s="237"/>
      <c r="L35" s="237"/>
      <c r="M35" s="237"/>
      <c r="N35" s="251">
        <f>SUM(D35:M35)</f>
        <v>150000</v>
      </c>
      <c r="O35" s="251">
        <f t="shared" si="1"/>
        <v>-150000</v>
      </c>
    </row>
    <row r="36" spans="1:15" s="240" customFormat="1" ht="39">
      <c r="A36" s="236" t="s">
        <v>435</v>
      </c>
      <c r="B36" s="237">
        <v>190000</v>
      </c>
      <c r="C36" s="237"/>
      <c r="D36" s="237"/>
      <c r="E36" s="237"/>
      <c r="F36" s="237"/>
      <c r="G36" s="237"/>
      <c r="H36" s="237"/>
      <c r="I36" s="237"/>
      <c r="J36" s="237"/>
      <c r="K36" s="237"/>
      <c r="L36" s="237">
        <v>190000</v>
      </c>
      <c r="M36" s="237"/>
      <c r="N36" s="251">
        <f t="shared" si="0"/>
        <v>190000</v>
      </c>
      <c r="O36" s="251">
        <f t="shared" si="1"/>
        <v>-190000</v>
      </c>
    </row>
    <row r="37" spans="1:15" s="240" customFormat="1" ht="20.45" customHeight="1">
      <c r="A37" s="236" t="s">
        <v>436</v>
      </c>
      <c r="B37" s="237">
        <v>40000</v>
      </c>
      <c r="C37" s="237"/>
      <c r="D37" s="237"/>
      <c r="E37" s="237"/>
      <c r="F37" s="237"/>
      <c r="G37" s="237"/>
      <c r="H37" s="237"/>
      <c r="I37" s="237"/>
      <c r="J37" s="237"/>
      <c r="K37" s="237"/>
      <c r="L37" s="237">
        <v>40000</v>
      </c>
      <c r="M37" s="237"/>
      <c r="N37" s="251">
        <f t="shared" si="0"/>
        <v>40000</v>
      </c>
      <c r="O37" s="251">
        <f t="shared" si="1"/>
        <v>-40000</v>
      </c>
    </row>
    <row r="38" spans="1:15" s="240" customFormat="1" ht="19.5">
      <c r="A38" s="236" t="s">
        <v>437</v>
      </c>
      <c r="B38" s="237">
        <v>9000</v>
      </c>
      <c r="C38" s="237"/>
      <c r="D38" s="237"/>
      <c r="E38" s="237"/>
      <c r="F38" s="237"/>
      <c r="G38" s="237"/>
      <c r="H38" s="237"/>
      <c r="I38" s="237"/>
      <c r="J38" s="237"/>
      <c r="K38" s="237"/>
      <c r="L38" s="237">
        <v>9000</v>
      </c>
      <c r="M38" s="237"/>
      <c r="N38" s="251">
        <f t="shared" si="0"/>
        <v>9000</v>
      </c>
      <c r="O38" s="251">
        <f t="shared" si="1"/>
        <v>-9000</v>
      </c>
    </row>
    <row r="39" spans="1:15" s="257" customFormat="1" ht="42.75" customHeight="1">
      <c r="A39" s="247" t="s">
        <v>329</v>
      </c>
      <c r="B39" s="248">
        <v>707100</v>
      </c>
      <c r="C39" s="248">
        <v>300000</v>
      </c>
      <c r="D39" s="248">
        <v>42000</v>
      </c>
      <c r="E39" s="248">
        <v>10000</v>
      </c>
      <c r="F39" s="248"/>
      <c r="G39" s="248"/>
      <c r="H39" s="248"/>
      <c r="I39" s="248"/>
      <c r="J39" s="248">
        <v>160000</v>
      </c>
      <c r="K39" s="248">
        <v>17000</v>
      </c>
      <c r="L39" s="248">
        <v>120000</v>
      </c>
      <c r="M39" s="248">
        <v>58100</v>
      </c>
      <c r="N39" s="256">
        <f t="shared" si="0"/>
        <v>349000</v>
      </c>
      <c r="O39" s="256">
        <f t="shared" si="1"/>
        <v>-49000</v>
      </c>
    </row>
    <row r="40" spans="1:15" s="240" customFormat="1" ht="19.899999999999999" customHeight="1">
      <c r="A40" s="236" t="s">
        <v>405</v>
      </c>
      <c r="B40" s="237">
        <v>7000</v>
      </c>
      <c r="C40" s="237"/>
      <c r="D40" s="237">
        <v>7000</v>
      </c>
      <c r="E40" s="237"/>
      <c r="F40" s="237"/>
      <c r="G40" s="237"/>
      <c r="H40" s="237"/>
      <c r="I40" s="237"/>
      <c r="J40" s="237"/>
      <c r="K40" s="237"/>
      <c r="L40" s="237"/>
      <c r="M40" s="237"/>
      <c r="N40" s="251">
        <f t="shared" si="0"/>
        <v>7000</v>
      </c>
      <c r="O40" s="251">
        <f t="shared" si="1"/>
        <v>-7000</v>
      </c>
    </row>
    <row r="41" spans="1:15" s="240" customFormat="1" ht="22.5" customHeight="1">
      <c r="A41" s="236" t="s">
        <v>406</v>
      </c>
      <c r="B41" s="237">
        <v>18500</v>
      </c>
      <c r="C41" s="237"/>
      <c r="D41" s="237"/>
      <c r="E41" s="237"/>
      <c r="F41" s="237"/>
      <c r="G41" s="237"/>
      <c r="H41" s="237"/>
      <c r="I41" s="237"/>
      <c r="J41" s="237"/>
      <c r="K41" s="237"/>
      <c r="L41" s="237"/>
      <c r="M41" s="237">
        <v>18500</v>
      </c>
      <c r="N41" s="251">
        <f t="shared" si="0"/>
        <v>0</v>
      </c>
      <c r="O41" s="251">
        <f t="shared" si="1"/>
        <v>0</v>
      </c>
    </row>
    <row r="42" spans="1:15" s="240" customFormat="1" ht="19.5">
      <c r="A42" s="236" t="s">
        <v>407</v>
      </c>
      <c r="B42" s="237">
        <v>120000</v>
      </c>
      <c r="C42" s="237"/>
      <c r="D42" s="237"/>
      <c r="E42" s="237"/>
      <c r="F42" s="237"/>
      <c r="G42" s="237"/>
      <c r="H42" s="237"/>
      <c r="I42" s="237"/>
      <c r="J42" s="237"/>
      <c r="K42" s="237"/>
      <c r="L42" s="237">
        <v>120000</v>
      </c>
      <c r="M42" s="237"/>
      <c r="N42" s="251">
        <f t="shared" si="0"/>
        <v>120000</v>
      </c>
      <c r="O42" s="251">
        <f t="shared" si="1"/>
        <v>-120000</v>
      </c>
    </row>
    <row r="43" spans="1:15" s="240" customFormat="1" ht="40.15" customHeight="1">
      <c r="A43" s="236" t="s">
        <v>408</v>
      </c>
      <c r="B43" s="237">
        <v>17000</v>
      </c>
      <c r="C43" s="237"/>
      <c r="D43" s="237"/>
      <c r="E43" s="237"/>
      <c r="F43" s="237"/>
      <c r="G43" s="237"/>
      <c r="H43" s="237"/>
      <c r="I43" s="237"/>
      <c r="J43" s="237"/>
      <c r="K43" s="237">
        <v>17000</v>
      </c>
      <c r="L43" s="237"/>
      <c r="M43" s="237"/>
      <c r="N43" s="251">
        <f t="shared" si="0"/>
        <v>17000</v>
      </c>
      <c r="O43" s="251">
        <f t="shared" si="1"/>
        <v>-17000</v>
      </c>
    </row>
    <row r="44" spans="1:15" s="240" customFormat="1" ht="40.9" customHeight="1">
      <c r="A44" s="236" t="s">
        <v>480</v>
      </c>
      <c r="B44" s="237">
        <v>10000</v>
      </c>
      <c r="C44" s="237"/>
      <c r="D44" s="237"/>
      <c r="E44" s="237">
        <v>10000</v>
      </c>
      <c r="F44" s="237"/>
      <c r="G44" s="237"/>
      <c r="H44" s="237"/>
      <c r="I44" s="237"/>
      <c r="J44" s="237"/>
      <c r="K44" s="237"/>
      <c r="L44" s="237"/>
      <c r="M44" s="237"/>
      <c r="N44" s="251">
        <f t="shared" si="0"/>
        <v>10000</v>
      </c>
      <c r="O44" s="251">
        <f t="shared" si="1"/>
        <v>-10000</v>
      </c>
    </row>
    <row r="45" spans="1:15" s="240" customFormat="1" ht="45.6" customHeight="1">
      <c r="A45" s="236" t="s">
        <v>410</v>
      </c>
      <c r="B45" s="237">
        <v>300000</v>
      </c>
      <c r="C45" s="237">
        <v>300000</v>
      </c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51">
        <f t="shared" si="0"/>
        <v>0</v>
      </c>
      <c r="O45" s="251">
        <f t="shared" si="1"/>
        <v>300000</v>
      </c>
    </row>
    <row r="46" spans="1:15" s="240" customFormat="1" ht="19.899999999999999" customHeight="1">
      <c r="A46" s="236" t="s">
        <v>411</v>
      </c>
      <c r="B46" s="237">
        <v>60000</v>
      </c>
      <c r="C46" s="237"/>
      <c r="D46" s="237"/>
      <c r="E46" s="237"/>
      <c r="F46" s="237"/>
      <c r="G46" s="237"/>
      <c r="H46" s="237"/>
      <c r="I46" s="237"/>
      <c r="J46" s="237">
        <v>60000</v>
      </c>
      <c r="K46" s="237"/>
      <c r="L46" s="237"/>
      <c r="M46" s="237"/>
      <c r="N46" s="251">
        <f t="shared" si="0"/>
        <v>60000</v>
      </c>
      <c r="O46" s="251">
        <f t="shared" si="1"/>
        <v>-60000</v>
      </c>
    </row>
    <row r="47" spans="1:15" s="240" customFormat="1" ht="58.5">
      <c r="A47" s="236" t="s">
        <v>412</v>
      </c>
      <c r="B47" s="237">
        <v>39600</v>
      </c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>
        <v>39600</v>
      </c>
      <c r="N47" s="251">
        <f t="shared" si="0"/>
        <v>0</v>
      </c>
      <c r="O47" s="251">
        <f t="shared" si="1"/>
        <v>0</v>
      </c>
    </row>
    <row r="48" spans="1:15" s="240" customFormat="1" ht="42.75" customHeight="1">
      <c r="A48" s="236" t="s">
        <v>438</v>
      </c>
      <c r="B48" s="237">
        <v>35000</v>
      </c>
      <c r="C48" s="237"/>
      <c r="D48" s="237">
        <v>35000</v>
      </c>
      <c r="E48" s="237"/>
      <c r="F48" s="237"/>
      <c r="G48" s="237"/>
      <c r="H48" s="237"/>
      <c r="I48" s="237"/>
      <c r="J48" s="237"/>
      <c r="K48" s="237"/>
      <c r="L48" s="237"/>
      <c r="M48" s="237"/>
      <c r="N48" s="251">
        <f t="shared" si="0"/>
        <v>35000</v>
      </c>
      <c r="O48" s="251">
        <f t="shared" si="1"/>
        <v>-35000</v>
      </c>
    </row>
    <row r="49" spans="1:15" s="240" customFormat="1" ht="39">
      <c r="A49" s="236" t="s">
        <v>481</v>
      </c>
      <c r="B49" s="237">
        <v>200000</v>
      </c>
      <c r="C49" s="237"/>
      <c r="D49" s="237"/>
      <c r="E49" s="237"/>
      <c r="F49" s="237"/>
      <c r="G49" s="237"/>
      <c r="H49" s="237"/>
      <c r="I49" s="237"/>
      <c r="J49" s="237">
        <v>100000</v>
      </c>
      <c r="K49" s="237"/>
      <c r="L49" s="237"/>
      <c r="M49" s="237"/>
      <c r="N49" s="251">
        <f t="shared" si="0"/>
        <v>100000</v>
      </c>
      <c r="O49" s="251">
        <f t="shared" si="1"/>
        <v>-100000</v>
      </c>
    </row>
    <row r="50" spans="1:15" s="253" customFormat="1" ht="19.5">
      <c r="A50" s="204" t="s">
        <v>5</v>
      </c>
      <c r="B50" s="238">
        <v>113042500</v>
      </c>
      <c r="C50" s="238">
        <v>68384900</v>
      </c>
      <c r="D50" s="238">
        <v>4170400</v>
      </c>
      <c r="E50" s="238">
        <v>3166300</v>
      </c>
      <c r="F50" s="238">
        <v>2463800</v>
      </c>
      <c r="G50" s="238">
        <v>7064300</v>
      </c>
      <c r="H50" s="238">
        <v>4390200</v>
      </c>
      <c r="I50" s="238">
        <v>17335400</v>
      </c>
      <c r="J50" s="238">
        <v>2131100</v>
      </c>
      <c r="K50" s="238">
        <v>572600</v>
      </c>
      <c r="L50" s="238">
        <v>2088200</v>
      </c>
      <c r="M50" s="238">
        <v>1275300</v>
      </c>
      <c r="N50" s="251">
        <f t="shared" si="0"/>
        <v>43382300</v>
      </c>
      <c r="O50" s="251">
        <f t="shared" si="1"/>
        <v>25002600</v>
      </c>
    </row>
    <row r="51" spans="1:15" s="240" customFormat="1" ht="19.5">
      <c r="A51" s="239"/>
    </row>
    <row r="52" spans="1:15" ht="21">
      <c r="A52" s="52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</row>
    <row r="53" spans="1:15" ht="21">
      <c r="A53" s="52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</row>
    <row r="54" spans="1:15" ht="21">
      <c r="A54" s="52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</row>
    <row r="55" spans="1:15" ht="21">
      <c r="A55" s="52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</row>
    <row r="56" spans="1:15" ht="21">
      <c r="A56" s="52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</row>
    <row r="57" spans="1:15" ht="21">
      <c r="A57" s="52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</row>
    <row r="58" spans="1:15" ht="21">
      <c r="A58" s="52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</row>
    <row r="59" spans="1:15" ht="21">
      <c r="A59" s="52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</row>
    <row r="60" spans="1:15" ht="21">
      <c r="A60" s="52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</row>
    <row r="61" spans="1:15" ht="21">
      <c r="A61" s="52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</row>
    <row r="62" spans="1:15" ht="21">
      <c r="A62" s="52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</row>
    <row r="63" spans="1:15" ht="21">
      <c r="A63" s="52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</row>
    <row r="64" spans="1:15" ht="21">
      <c r="A64" s="52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</row>
    <row r="65" spans="1:13" ht="21">
      <c r="A65" s="52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</row>
    <row r="66" spans="1:13" ht="21">
      <c r="A66" s="52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</row>
    <row r="67" spans="1:13" ht="21">
      <c r="A67" s="52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</row>
    <row r="68" spans="1:13" ht="21">
      <c r="A68" s="52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</row>
    <row r="69" spans="1:13" ht="21">
      <c r="A69" s="52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</row>
    <row r="70" spans="1:13" ht="21">
      <c r="A70" s="52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</row>
    <row r="71" spans="1:13" ht="21">
      <c r="A71" s="52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</row>
    <row r="72" spans="1:13" ht="21">
      <c r="A72" s="52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</row>
    <row r="73" spans="1:13" ht="21">
      <c r="A73" s="52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</row>
    <row r="74" spans="1:13" ht="21">
      <c r="A74" s="52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</row>
    <row r="75" spans="1:13" ht="21">
      <c r="A75" s="52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</row>
    <row r="76" spans="1:13" ht="21">
      <c r="A76" s="52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</row>
    <row r="77" spans="1:13" ht="21">
      <c r="A77" s="52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</row>
    <row r="78" spans="1:13" ht="21">
      <c r="A78" s="52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</row>
    <row r="79" spans="1:13" ht="21">
      <c r="A79" s="52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</row>
    <row r="80" spans="1:13" ht="21">
      <c r="A80" s="52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</row>
    <row r="81" spans="1:13" ht="21">
      <c r="A81" s="52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</row>
    <row r="82" spans="1:13" ht="21">
      <c r="A82" s="52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</row>
    <row r="83" spans="1:13" ht="21">
      <c r="A83" s="52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</row>
    <row r="84" spans="1:13" ht="21">
      <c r="A84" s="52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</row>
    <row r="85" spans="1:13" ht="21">
      <c r="A85" s="52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</row>
    <row r="86" spans="1:13" ht="21">
      <c r="A86" s="52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</row>
    <row r="87" spans="1:13" ht="21">
      <c r="A87" s="52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</row>
    <row r="88" spans="1:13" ht="21">
      <c r="A88" s="52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</row>
    <row r="89" spans="1:13" ht="21">
      <c r="A89" s="52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</row>
    <row r="90" spans="1:13" ht="21">
      <c r="A90" s="52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</row>
    <row r="91" spans="1:13" ht="21">
      <c r="A91" s="52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</row>
    <row r="92" spans="1:13" ht="21">
      <c r="A92" s="52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</row>
    <row r="93" spans="1:13" ht="21">
      <c r="A93" s="52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</row>
    <row r="94" spans="1:13" ht="21">
      <c r="A94" s="52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</row>
    <row r="95" spans="1:13" ht="21">
      <c r="A95" s="52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</row>
    <row r="96" spans="1:13" ht="21">
      <c r="A96" s="52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</row>
    <row r="97" spans="1:13" ht="21">
      <c r="A97" s="52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</row>
    <row r="98" spans="1:13" ht="21">
      <c r="A98" s="52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</row>
    <row r="99" spans="1:13" ht="21">
      <c r="A99" s="52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</row>
    <row r="100" spans="1:13" ht="21">
      <c r="A100" s="52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</row>
    <row r="101" spans="1:13" ht="21">
      <c r="A101" s="52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</row>
    <row r="102" spans="1:13" ht="21">
      <c r="A102" s="52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</row>
    <row r="103" spans="1:13" ht="21">
      <c r="A103" s="52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</row>
    <row r="104" spans="1:13" ht="21">
      <c r="A104" s="52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</row>
    <row r="105" spans="1:13" ht="21">
      <c r="A105" s="52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</row>
    <row r="106" spans="1:13" ht="21">
      <c r="A106" s="52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</row>
    <row r="107" spans="1:13" ht="21">
      <c r="A107" s="52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</row>
    <row r="108" spans="1:13" ht="21">
      <c r="A108" s="52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</row>
    <row r="109" spans="1:13" ht="21">
      <c r="A109" s="52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</row>
    <row r="110" spans="1:13" ht="21">
      <c r="A110" s="52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</row>
    <row r="111" spans="1:13" ht="21">
      <c r="A111" s="52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</row>
    <row r="112" spans="1:13" ht="21">
      <c r="A112" s="52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</row>
    <row r="113" spans="1:13" ht="21">
      <c r="A113" s="52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</row>
    <row r="114" spans="1:13" ht="21">
      <c r="A114" s="52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</row>
    <row r="115" spans="1:13" ht="21">
      <c r="A115" s="52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</row>
    <row r="116" spans="1:13" ht="21">
      <c r="A116" s="52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</row>
    <row r="117" spans="1:13" ht="21">
      <c r="A117" s="52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</row>
    <row r="118" spans="1:13" ht="21">
      <c r="A118" s="52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</row>
    <row r="119" spans="1:13" ht="21">
      <c r="A119" s="52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</row>
    <row r="120" spans="1:13" ht="21">
      <c r="A120" s="52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</row>
    <row r="121" spans="1:13" ht="21">
      <c r="A121" s="52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</row>
    <row r="122" spans="1:13" ht="21">
      <c r="A122" s="52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</row>
    <row r="123" spans="1:13" ht="21">
      <c r="A123" s="52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</row>
    <row r="124" spans="1:13" ht="21">
      <c r="A124" s="52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</row>
    <row r="125" spans="1:13" ht="21">
      <c r="A125" s="52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</row>
    <row r="126" spans="1:13" ht="21">
      <c r="A126" s="52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</row>
    <row r="127" spans="1:13" ht="21">
      <c r="A127" s="52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</row>
    <row r="128" spans="1:13" ht="21">
      <c r="A128" s="52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</row>
    <row r="129" spans="1:13" ht="21">
      <c r="A129" s="52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</row>
    <row r="130" spans="1:13" ht="21">
      <c r="A130" s="52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</row>
    <row r="131" spans="1:13" ht="21">
      <c r="A131" s="52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</row>
    <row r="132" spans="1:13" ht="21">
      <c r="A132" s="52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</row>
    <row r="133" spans="1:13" ht="21">
      <c r="A133" s="52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</row>
    <row r="134" spans="1:13" ht="21">
      <c r="A134" s="52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</row>
    <row r="135" spans="1:13" ht="21">
      <c r="A135" s="52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</row>
    <row r="136" spans="1:13" ht="21">
      <c r="A136" s="52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</row>
    <row r="137" spans="1:13" ht="21">
      <c r="A137" s="52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</row>
    <row r="138" spans="1:13" ht="21">
      <c r="A138" s="52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</row>
    <row r="139" spans="1:13" ht="21">
      <c r="A139" s="52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</row>
    <row r="140" spans="1:13" ht="21">
      <c r="A140" s="52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</row>
    <row r="141" spans="1:13" ht="21">
      <c r="A141" s="52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</row>
    <row r="142" spans="1:13" ht="21">
      <c r="A142" s="52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</row>
    <row r="143" spans="1:13" ht="21">
      <c r="A143" s="52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</row>
    <row r="144" spans="1:13" ht="21">
      <c r="A144" s="52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</row>
    <row r="145" spans="1:13" ht="21">
      <c r="A145" s="52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</row>
    <row r="146" spans="1:13" ht="21">
      <c r="A146" s="52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</row>
    <row r="147" spans="1:13" ht="21">
      <c r="A147" s="52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</row>
    <row r="148" spans="1:13" ht="21">
      <c r="A148" s="52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</row>
    <row r="149" spans="1:13" ht="21">
      <c r="A149" s="52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</row>
    <row r="150" spans="1:13" ht="21">
      <c r="A150" s="52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</row>
    <row r="151" spans="1:13" ht="21">
      <c r="A151" s="52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</row>
    <row r="152" spans="1:13" ht="21">
      <c r="A152" s="52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</row>
    <row r="153" spans="1:13" ht="21">
      <c r="A153" s="52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</row>
    <row r="154" spans="1:13" ht="21">
      <c r="A154" s="52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</row>
    <row r="155" spans="1:13" ht="21">
      <c r="A155" s="52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</row>
    <row r="156" spans="1:13" ht="21">
      <c r="A156" s="52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</row>
    <row r="157" spans="1:13" ht="21">
      <c r="A157" s="52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</row>
    <row r="158" spans="1:13" ht="21">
      <c r="A158" s="52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</row>
    <row r="159" spans="1:13" ht="21">
      <c r="A159" s="52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</row>
    <row r="160" spans="1:13" ht="21">
      <c r="A160" s="52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</row>
    <row r="161" spans="1:13" ht="21">
      <c r="A161" s="52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</row>
    <row r="162" spans="1:13" ht="21">
      <c r="A162" s="52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</row>
    <row r="163" spans="1:13" ht="21">
      <c r="A163" s="52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</row>
    <row r="164" spans="1:13" ht="21">
      <c r="A164" s="52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</row>
    <row r="165" spans="1:13" ht="21">
      <c r="A165" s="52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</row>
    <row r="166" spans="1:13" ht="21">
      <c r="A166" s="52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</row>
    <row r="167" spans="1:13" ht="21">
      <c r="A167" s="52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</row>
    <row r="168" spans="1:13" ht="21">
      <c r="A168" s="52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</row>
    <row r="169" spans="1:13" ht="21">
      <c r="A169" s="52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</row>
    <row r="170" spans="1:13" ht="21">
      <c r="A170" s="52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</row>
    <row r="171" spans="1:13" ht="21">
      <c r="A171" s="52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</row>
    <row r="172" spans="1:13" ht="21">
      <c r="A172" s="52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</row>
    <row r="173" spans="1:13" ht="21">
      <c r="A173" s="52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</row>
    <row r="174" spans="1:13" ht="21">
      <c r="A174" s="52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</row>
    <row r="175" spans="1:13" ht="21">
      <c r="A175" s="52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</row>
    <row r="176" spans="1:13" ht="21">
      <c r="A176" s="52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</row>
    <row r="177" spans="1:13" ht="21">
      <c r="A177" s="52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</row>
    <row r="178" spans="1:13" ht="21">
      <c r="A178" s="52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</row>
    <row r="179" spans="1:13" ht="21">
      <c r="A179" s="52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</row>
    <row r="180" spans="1:13" ht="21">
      <c r="A180" s="52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</row>
    <row r="181" spans="1:13" ht="21">
      <c r="A181" s="52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</row>
    <row r="182" spans="1:13" ht="21">
      <c r="A182" s="52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</row>
    <row r="183" spans="1:13" ht="21">
      <c r="A183" s="52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</row>
    <row r="184" spans="1:13" ht="21">
      <c r="A184" s="52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</row>
    <row r="185" spans="1:13" ht="21">
      <c r="A185" s="52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</row>
    <row r="186" spans="1:13" ht="21">
      <c r="A186" s="52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</row>
    <row r="187" spans="1:13" ht="21">
      <c r="A187" s="52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</row>
    <row r="188" spans="1:13" ht="21">
      <c r="A188" s="52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</row>
    <row r="189" spans="1:13" ht="21">
      <c r="A189" s="52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</row>
    <row r="190" spans="1:13" ht="21">
      <c r="A190" s="52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</row>
    <row r="191" spans="1:13" ht="21">
      <c r="A191" s="52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</row>
    <row r="192" spans="1:13" ht="21">
      <c r="A192" s="52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</row>
    <row r="193" spans="1:13" ht="21">
      <c r="A193" s="52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</row>
    <row r="194" spans="1:13" ht="21">
      <c r="A194" s="52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</row>
    <row r="195" spans="1:13" ht="21">
      <c r="A195" s="52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</row>
    <row r="196" spans="1:13" ht="21">
      <c r="A196" s="52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</row>
    <row r="197" spans="1:13" ht="21">
      <c r="A197" s="52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1:13" ht="21">
      <c r="A198" s="52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1:13" ht="21">
      <c r="A199" s="52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</row>
    <row r="200" spans="1:13" ht="21">
      <c r="A200" s="52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1:13" ht="21">
      <c r="A201" s="52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</row>
    <row r="202" spans="1:13" ht="21">
      <c r="A202" s="52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  <row r="203" spans="1:13" ht="21">
      <c r="A203" s="52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</row>
    <row r="204" spans="1:13" ht="21">
      <c r="A204" s="52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</row>
    <row r="205" spans="1:13" ht="21">
      <c r="A205" s="52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</row>
    <row r="206" spans="1:13" ht="21">
      <c r="A206" s="52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</row>
    <row r="207" spans="1:13" ht="21">
      <c r="A207" s="52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</row>
    <row r="208" spans="1:13" ht="21">
      <c r="A208" s="52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</row>
    <row r="209" spans="1:13" ht="21">
      <c r="A209" s="52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</row>
    <row r="210" spans="1:13" ht="21">
      <c r="A210" s="52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</row>
    <row r="211" spans="1:13" ht="21">
      <c r="A211" s="52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</row>
    <row r="212" spans="1:13" ht="21">
      <c r="A212" s="52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</row>
    <row r="213" spans="1:13" ht="21">
      <c r="A213" s="52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</row>
    <row r="214" spans="1:13" ht="21">
      <c r="A214" s="52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</row>
    <row r="215" spans="1:13" ht="21">
      <c r="A215" s="52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</row>
    <row r="216" spans="1:13" ht="21">
      <c r="A216" s="52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</row>
    <row r="217" spans="1:13" ht="21">
      <c r="A217" s="52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</row>
    <row r="218" spans="1:13" ht="21">
      <c r="A218" s="52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</row>
    <row r="219" spans="1:13" ht="21">
      <c r="A219" s="52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</row>
    <row r="220" spans="1:13" ht="21">
      <c r="A220" s="52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</row>
    <row r="221" spans="1:13" ht="21">
      <c r="A221" s="52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</row>
    <row r="222" spans="1:13" ht="21">
      <c r="A222" s="52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</row>
    <row r="223" spans="1:13" ht="21">
      <c r="A223" s="52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</row>
    <row r="224" spans="1:13" ht="21">
      <c r="A224" s="52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</row>
    <row r="225" spans="1:13" ht="21">
      <c r="A225" s="52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</row>
    <row r="226" spans="1:13" ht="21">
      <c r="A226" s="52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</row>
    <row r="227" spans="1:13" ht="21">
      <c r="A227" s="52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</row>
    <row r="228" spans="1:13" ht="21">
      <c r="A228" s="52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</row>
    <row r="229" spans="1:13" ht="21">
      <c r="A229" s="52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</row>
    <row r="230" spans="1:13" ht="21">
      <c r="A230" s="52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</row>
    <row r="231" spans="1:13" ht="21">
      <c r="A231" s="52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</row>
    <row r="232" spans="1:13" ht="21">
      <c r="A232" s="52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</row>
    <row r="233" spans="1:13" ht="21">
      <c r="A233" s="52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</row>
    <row r="234" spans="1:13" ht="21">
      <c r="A234" s="52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</row>
    <row r="235" spans="1:13" ht="21">
      <c r="A235" s="52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</row>
    <row r="236" spans="1:13" ht="21">
      <c r="A236" s="52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</row>
    <row r="237" spans="1:13" ht="21">
      <c r="A237" s="52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</row>
    <row r="238" spans="1:13" ht="21">
      <c r="A238" s="52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</row>
    <row r="239" spans="1:13" ht="21">
      <c r="A239" s="52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</row>
    <row r="240" spans="1:13" ht="21">
      <c r="A240" s="52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</row>
    <row r="241" spans="1:13" ht="21">
      <c r="A241" s="52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</row>
    <row r="242" spans="1:13" ht="21">
      <c r="A242" s="52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</row>
    <row r="243" spans="1:13" ht="21">
      <c r="A243" s="52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</row>
    <row r="244" spans="1:13" ht="21">
      <c r="A244" s="52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</row>
    <row r="245" spans="1:13" ht="21">
      <c r="A245" s="52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</row>
    <row r="246" spans="1:13" ht="21">
      <c r="A246" s="52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</row>
    <row r="247" spans="1:13" ht="21">
      <c r="A247" s="52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</row>
    <row r="248" spans="1:13" ht="21">
      <c r="A248" s="52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</row>
    <row r="249" spans="1:13" ht="21">
      <c r="A249" s="52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</row>
    <row r="250" spans="1:13" ht="21">
      <c r="A250" s="52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</row>
    <row r="251" spans="1:13" ht="21">
      <c r="A251" s="52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</row>
    <row r="252" spans="1:13" ht="21">
      <c r="A252" s="52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</row>
    <row r="253" spans="1:13" ht="21">
      <c r="A253" s="52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</row>
    <row r="254" spans="1:13" ht="21">
      <c r="A254" s="52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</row>
    <row r="255" spans="1:13" ht="21">
      <c r="A255" s="52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</row>
    <row r="256" spans="1:13" ht="21">
      <c r="A256" s="52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</row>
    <row r="257" spans="1:13" ht="21">
      <c r="A257" s="52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</row>
    <row r="258" spans="1:13" ht="21">
      <c r="A258" s="52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</row>
    <row r="259" spans="1:13" ht="21">
      <c r="A259" s="52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</row>
    <row r="260" spans="1:13" ht="21">
      <c r="A260" s="52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</row>
    <row r="261" spans="1:13" ht="21">
      <c r="A261" s="52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</row>
    <row r="262" spans="1:13" ht="21">
      <c r="A262" s="52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</row>
    <row r="263" spans="1:13" ht="21">
      <c r="A263" s="52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</row>
    <row r="264" spans="1:13" ht="21">
      <c r="A264" s="52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</row>
    <row r="265" spans="1:13" ht="21">
      <c r="A265" s="52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</row>
    <row r="266" spans="1:13" ht="21">
      <c r="A266" s="52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</row>
    <row r="267" spans="1:13" ht="21">
      <c r="A267" s="52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</row>
    <row r="268" spans="1:13" ht="21">
      <c r="A268" s="52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</row>
    <row r="269" spans="1:13" ht="21">
      <c r="A269" s="52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</row>
    <row r="270" spans="1:13" ht="21">
      <c r="A270" s="52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</row>
    <row r="271" spans="1:13" ht="21">
      <c r="A271" s="52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</row>
    <row r="272" spans="1:13" ht="21">
      <c r="A272" s="52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</row>
    <row r="273" spans="1:13" ht="21">
      <c r="A273" s="52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</row>
    <row r="274" spans="1:13" ht="21">
      <c r="A274" s="52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</row>
    <row r="275" spans="1:13" ht="21">
      <c r="A275" s="52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</row>
    <row r="276" spans="1:13" ht="21">
      <c r="A276" s="52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</row>
    <row r="277" spans="1:13" ht="21">
      <c r="A277" s="52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</row>
    <row r="278" spans="1:13" ht="21">
      <c r="A278" s="52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</row>
    <row r="279" spans="1:13" ht="21">
      <c r="A279" s="52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</row>
    <row r="280" spans="1:13" ht="21">
      <c r="A280" s="52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</row>
    <row r="281" spans="1:13" ht="21">
      <c r="A281" s="52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</row>
    <row r="282" spans="1:13" ht="21">
      <c r="A282" s="52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</row>
    <row r="283" spans="1:13" ht="21">
      <c r="A283" s="52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</row>
    <row r="284" spans="1:13" ht="21">
      <c r="A284" s="52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</row>
    <row r="285" spans="1:13" ht="21">
      <c r="A285" s="52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</row>
    <row r="286" spans="1:13" ht="21">
      <c r="A286" s="52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</row>
    <row r="287" spans="1:13" ht="21">
      <c r="A287" s="52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</row>
    <row r="288" spans="1:13" ht="21">
      <c r="A288" s="52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</row>
    <row r="289" spans="1:13" ht="21">
      <c r="A289" s="52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</row>
    <row r="290" spans="1:13" ht="21">
      <c r="A290" s="52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</row>
    <row r="291" spans="1:13" ht="21">
      <c r="A291" s="52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</row>
    <row r="292" spans="1:13" ht="21">
      <c r="A292" s="52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</row>
    <row r="293" spans="1:13" ht="21">
      <c r="A293" s="52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</row>
    <row r="294" spans="1:13" ht="21">
      <c r="A294" s="52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</row>
    <row r="295" spans="1:13" ht="21">
      <c r="A295" s="52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</row>
    <row r="296" spans="1:13" ht="21">
      <c r="A296" s="52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</row>
    <row r="297" spans="1:13" ht="21">
      <c r="A297" s="52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</row>
    <row r="298" spans="1:13" ht="21">
      <c r="A298" s="52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</row>
    <row r="299" spans="1:13" ht="21">
      <c r="A299" s="52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</row>
    <row r="300" spans="1:13" ht="21">
      <c r="A300" s="52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</row>
    <row r="301" spans="1:13" ht="21">
      <c r="A301" s="52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</row>
    <row r="302" spans="1:13" ht="21">
      <c r="A302" s="52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</row>
    <row r="303" spans="1:13" ht="21">
      <c r="A303" s="52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</row>
    <row r="304" spans="1:13" ht="21">
      <c r="A304" s="52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</row>
    <row r="305" spans="1:13" ht="21">
      <c r="A305" s="52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</row>
    <row r="306" spans="1:13" ht="21">
      <c r="A306" s="52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</row>
    <row r="307" spans="1:13" ht="21">
      <c r="A307" s="52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</row>
    <row r="308" spans="1:13" ht="21">
      <c r="A308" s="52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</row>
    <row r="309" spans="1:13" ht="21">
      <c r="A309" s="52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</row>
    <row r="310" spans="1:13" ht="21">
      <c r="A310" s="52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</row>
    <row r="311" spans="1:13" ht="21">
      <c r="A311" s="52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</row>
    <row r="312" spans="1:13" ht="21">
      <c r="A312" s="52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</row>
    <row r="313" spans="1:13" ht="21">
      <c r="A313" s="52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</row>
    <row r="314" spans="1:13" ht="21">
      <c r="A314" s="52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</row>
    <row r="315" spans="1:13" ht="21">
      <c r="A315" s="52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</row>
    <row r="316" spans="1:13" ht="21">
      <c r="A316" s="52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</row>
    <row r="317" spans="1:13" ht="21">
      <c r="A317" s="52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</row>
    <row r="318" spans="1:13" ht="21">
      <c r="A318" s="52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</row>
    <row r="319" spans="1:13" ht="21">
      <c r="A319" s="52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</row>
    <row r="320" spans="1:13" ht="21">
      <c r="A320" s="52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</row>
    <row r="321" spans="1:13" ht="21">
      <c r="A321" s="52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</row>
    <row r="322" spans="1:13" ht="21">
      <c r="A322" s="52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</row>
    <row r="323" spans="1:13" ht="21">
      <c r="A323" s="52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</row>
    <row r="324" spans="1:13" ht="21">
      <c r="A324" s="52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</row>
    <row r="325" spans="1:13" ht="21">
      <c r="A325" s="52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</row>
    <row r="326" spans="1:13" ht="21">
      <c r="A326" s="52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</row>
    <row r="327" spans="1:13" ht="21">
      <c r="A327" s="52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</row>
    <row r="328" spans="1:13" ht="21">
      <c r="A328" s="52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</row>
    <row r="329" spans="1:13" ht="21">
      <c r="A329" s="52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</row>
    <row r="330" spans="1:13" ht="21">
      <c r="A330" s="52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</row>
    <row r="331" spans="1:13" ht="21">
      <c r="A331" s="52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</row>
    <row r="332" spans="1:13" ht="21">
      <c r="A332" s="52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</row>
    <row r="333" spans="1:13" ht="21">
      <c r="A333" s="52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</row>
    <row r="334" spans="1:13" ht="21">
      <c r="A334" s="52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</row>
    <row r="335" spans="1:13" ht="21">
      <c r="A335" s="52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</row>
    <row r="336" spans="1:13" ht="21">
      <c r="A336" s="52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</row>
    <row r="337" spans="1:13" ht="21">
      <c r="A337" s="52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</row>
    <row r="338" spans="1:13" ht="21">
      <c r="A338" s="52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</row>
    <row r="339" spans="1:13" ht="21">
      <c r="A339" s="52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</row>
    <row r="340" spans="1:13" ht="21">
      <c r="A340" s="52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</row>
    <row r="341" spans="1:13" ht="21">
      <c r="A341" s="52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</row>
    <row r="342" spans="1:13" ht="21">
      <c r="A342" s="52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</row>
    <row r="343" spans="1:13" ht="21">
      <c r="A343" s="52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</row>
    <row r="344" spans="1:13" ht="21">
      <c r="A344" s="52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</row>
    <row r="345" spans="1:13" ht="21">
      <c r="A345" s="52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</row>
    <row r="346" spans="1:13" ht="21">
      <c r="A346" s="52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</row>
    <row r="347" spans="1:13" ht="21">
      <c r="A347" s="52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</row>
    <row r="348" spans="1:13" ht="21">
      <c r="A348" s="52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</row>
    <row r="349" spans="1:13" ht="21">
      <c r="A349" s="52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</row>
    <row r="350" spans="1:13" ht="21">
      <c r="A350" s="52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</row>
    <row r="351" spans="1:13" ht="21">
      <c r="A351" s="52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</row>
    <row r="352" spans="1:13" ht="21">
      <c r="A352" s="52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</row>
    <row r="353" spans="1:13" ht="21">
      <c r="A353" s="52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</row>
    <row r="354" spans="1:13" ht="21">
      <c r="A354" s="52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</row>
    <row r="355" spans="1:13" ht="21">
      <c r="A355" s="52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</row>
    <row r="356" spans="1:13" ht="21">
      <c r="A356" s="52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</row>
    <row r="357" spans="1:13" ht="21">
      <c r="A357" s="52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</row>
    <row r="358" spans="1:13" ht="21">
      <c r="A358" s="52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</row>
    <row r="359" spans="1:13" ht="21">
      <c r="A359" s="52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</row>
    <row r="360" spans="1:13" ht="21">
      <c r="A360" s="52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</row>
    <row r="361" spans="1:13" ht="21">
      <c r="A361" s="52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</row>
    <row r="362" spans="1:13" ht="21">
      <c r="A362" s="52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</row>
    <row r="363" spans="1:13" ht="21">
      <c r="A363" s="52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</row>
    <row r="364" spans="1:13" ht="21">
      <c r="A364" s="52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</row>
    <row r="365" spans="1:13" ht="21">
      <c r="A365" s="52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</row>
    <row r="366" spans="1:13" ht="21">
      <c r="A366" s="52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</row>
    <row r="367" spans="1:13" ht="21">
      <c r="A367" s="52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</row>
    <row r="368" spans="1:13" ht="21">
      <c r="A368" s="52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</row>
    <row r="369" spans="1:13" ht="21">
      <c r="A369" s="52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</row>
    <row r="370" spans="1:13" ht="21">
      <c r="A370" s="52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</row>
    <row r="371" spans="1:13" ht="21">
      <c r="A371" s="52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</row>
    <row r="372" spans="1:13" ht="21">
      <c r="A372" s="52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</row>
    <row r="373" spans="1:13" ht="21">
      <c r="A373" s="52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</row>
    <row r="374" spans="1:13" ht="21">
      <c r="A374" s="52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</row>
    <row r="375" spans="1:13" ht="21">
      <c r="A375" s="52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</row>
    <row r="376" spans="1:13" ht="21">
      <c r="A376" s="52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</row>
    <row r="377" spans="1:13" ht="21">
      <c r="A377" s="52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</row>
    <row r="378" spans="1:13" ht="21">
      <c r="A378" s="52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</row>
    <row r="379" spans="1:13" ht="21">
      <c r="A379" s="52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</row>
    <row r="380" spans="1:13" ht="21">
      <c r="A380" s="52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</row>
    <row r="381" spans="1:13" ht="21">
      <c r="A381" s="52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</row>
    <row r="382" spans="1:13" ht="21">
      <c r="A382" s="52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</row>
    <row r="383" spans="1:13" ht="21">
      <c r="A383" s="52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</row>
    <row r="384" spans="1:13" ht="21">
      <c r="A384" s="52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</row>
    <row r="385" spans="1:13" ht="21">
      <c r="A385" s="52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</row>
    <row r="386" spans="1:13" ht="21">
      <c r="A386" s="52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</row>
    <row r="387" spans="1:13" ht="21">
      <c r="A387" s="52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</row>
    <row r="388" spans="1:13" ht="21">
      <c r="A388" s="52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</row>
    <row r="389" spans="1:13" ht="21">
      <c r="A389" s="52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</row>
    <row r="390" spans="1:13" ht="21">
      <c r="A390" s="52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</row>
    <row r="391" spans="1:13" ht="21">
      <c r="A391" s="52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</row>
    <row r="392" spans="1:13" ht="21">
      <c r="A392" s="52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</row>
    <row r="393" spans="1:13" ht="21">
      <c r="A393" s="52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</row>
    <row r="394" spans="1:13" ht="21">
      <c r="A394" s="52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</row>
    <row r="395" spans="1:13" ht="21">
      <c r="A395" s="52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</row>
    <row r="396" spans="1:13" ht="21">
      <c r="A396" s="52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</row>
    <row r="397" spans="1:13" ht="21">
      <c r="A397" s="52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</row>
    <row r="398" spans="1:13" ht="21">
      <c r="A398" s="52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</row>
    <row r="399" spans="1:13" ht="21">
      <c r="A399" s="52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</row>
    <row r="400" spans="1:13" ht="21">
      <c r="A400" s="52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</row>
    <row r="401" spans="1:13" ht="21">
      <c r="A401" s="52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</row>
    <row r="402" spans="1:13" ht="21">
      <c r="A402" s="52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</row>
    <row r="403" spans="1:13" ht="21">
      <c r="A403" s="52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</row>
    <row r="404" spans="1:13" ht="21">
      <c r="A404" s="52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</row>
    <row r="405" spans="1:13" ht="21">
      <c r="A405" s="52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</row>
    <row r="406" spans="1:13" ht="21">
      <c r="A406" s="52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</row>
    <row r="407" spans="1:13" ht="21">
      <c r="A407" s="52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</row>
    <row r="408" spans="1:13" ht="21">
      <c r="A408" s="52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</row>
    <row r="409" spans="1:13" ht="21">
      <c r="A409" s="52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</row>
    <row r="410" spans="1:13" ht="21">
      <c r="A410" s="52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</row>
    <row r="411" spans="1:13" ht="21">
      <c r="A411" s="52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</row>
    <row r="412" spans="1:13" ht="21">
      <c r="A412" s="52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</row>
    <row r="413" spans="1:13" ht="21">
      <c r="A413" s="52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</row>
    <row r="414" spans="1:13" ht="21">
      <c r="A414" s="52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</row>
    <row r="415" spans="1:13" ht="21">
      <c r="A415" s="52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</row>
    <row r="416" spans="1:13" ht="21">
      <c r="A416" s="52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</row>
    <row r="417" spans="1:13" ht="21">
      <c r="A417" s="52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</row>
    <row r="418" spans="1:13" ht="21">
      <c r="A418" s="52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</row>
    <row r="419" spans="1:13" ht="21">
      <c r="A419" s="52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</row>
    <row r="420" spans="1:13" ht="21">
      <c r="A420" s="52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</row>
    <row r="421" spans="1:13" ht="21">
      <c r="A421" s="52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</row>
    <row r="422" spans="1:13" ht="21">
      <c r="A422" s="52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</row>
    <row r="423" spans="1:13" ht="21">
      <c r="A423" s="52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</row>
    <row r="424" spans="1:13" ht="21">
      <c r="A424" s="52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</row>
    <row r="425" spans="1:13" ht="21">
      <c r="A425" s="52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</row>
    <row r="426" spans="1:13" ht="21">
      <c r="A426" s="52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</row>
    <row r="427" spans="1:13" ht="21">
      <c r="A427" s="52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</row>
    <row r="428" spans="1:13" ht="21">
      <c r="A428" s="52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</row>
    <row r="429" spans="1:13" ht="21">
      <c r="A429" s="52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</row>
    <row r="430" spans="1:13" ht="21">
      <c r="A430" s="52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</row>
    <row r="431" spans="1:13" ht="21">
      <c r="A431" s="52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</row>
    <row r="432" spans="1:13" ht="21">
      <c r="A432" s="52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</row>
    <row r="433" spans="1:13" ht="21">
      <c r="A433" s="52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</row>
    <row r="434" spans="1:13" ht="21">
      <c r="A434" s="52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</row>
    <row r="435" spans="1:13" ht="21">
      <c r="A435" s="52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</row>
    <row r="436" spans="1:13" ht="21">
      <c r="A436" s="52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</row>
    <row r="437" spans="1:13" ht="21">
      <c r="A437" s="52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</row>
    <row r="438" spans="1:13" ht="21">
      <c r="A438" s="52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</row>
    <row r="439" spans="1:13" ht="21">
      <c r="A439" s="52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</row>
    <row r="440" spans="1:13" ht="21">
      <c r="A440" s="52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</row>
    <row r="441" spans="1:13" ht="21">
      <c r="A441" s="52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</row>
    <row r="442" spans="1:13" ht="21">
      <c r="A442" s="52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</row>
    <row r="443" spans="1:13" ht="21">
      <c r="A443" s="52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</row>
    <row r="444" spans="1:13" ht="21">
      <c r="A444" s="52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</row>
    <row r="445" spans="1:13" ht="21">
      <c r="A445" s="52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</row>
    <row r="446" spans="1:13" ht="21">
      <c r="A446" s="52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</row>
    <row r="447" spans="1:13" ht="21">
      <c r="A447" s="52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</row>
    <row r="448" spans="1:13" ht="21">
      <c r="A448" s="52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</row>
    <row r="449" spans="1:13" ht="21">
      <c r="A449" s="52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</row>
    <row r="450" spans="1:13" ht="21">
      <c r="A450" s="52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</row>
    <row r="451" spans="1:13" ht="21">
      <c r="A451" s="52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</row>
    <row r="452" spans="1:13" ht="21">
      <c r="A452" s="52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</row>
    <row r="453" spans="1:13" ht="21">
      <c r="A453" s="52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</row>
    <row r="454" spans="1:13" ht="21">
      <c r="A454" s="52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</row>
    <row r="455" spans="1:13" ht="21">
      <c r="A455" s="52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</row>
    <row r="456" spans="1:13" ht="21">
      <c r="A456" s="52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</row>
    <row r="457" spans="1:13" ht="21">
      <c r="A457" s="52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</row>
    <row r="458" spans="1:13" ht="21">
      <c r="A458" s="52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</row>
    <row r="459" spans="1:13" ht="21">
      <c r="A459" s="52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</row>
    <row r="460" spans="1:13" ht="21">
      <c r="A460" s="52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</row>
    <row r="461" spans="1:13" ht="21">
      <c r="A461" s="52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</row>
    <row r="462" spans="1:13" ht="21">
      <c r="A462" s="52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</row>
    <row r="463" spans="1:13" ht="21">
      <c r="A463" s="52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</row>
    <row r="464" spans="1:13" ht="21">
      <c r="A464" s="52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</row>
    <row r="465" spans="1:13" ht="21">
      <c r="A465" s="52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</row>
    <row r="466" spans="1:13" ht="21">
      <c r="A466" s="52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</row>
    <row r="467" spans="1:13" ht="21">
      <c r="A467" s="52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</row>
    <row r="468" spans="1:13" ht="21">
      <c r="A468" s="52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</row>
    <row r="469" spans="1:13" ht="21">
      <c r="A469" s="52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</row>
    <row r="470" spans="1:13" ht="21">
      <c r="A470" s="52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</row>
    <row r="471" spans="1:13" ht="21">
      <c r="A471" s="52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</row>
    <row r="472" spans="1:13" ht="21">
      <c r="A472" s="52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</row>
    <row r="473" spans="1:13" ht="21">
      <c r="A473" s="52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</row>
    <row r="474" spans="1:13" ht="21">
      <c r="A474" s="52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</row>
    <row r="475" spans="1:13" ht="21">
      <c r="A475" s="52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</row>
    <row r="476" spans="1:13" ht="21">
      <c r="A476" s="52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</row>
    <row r="477" spans="1:13" ht="21">
      <c r="A477" s="52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</row>
    <row r="478" spans="1:13" ht="21">
      <c r="A478" s="52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</row>
    <row r="479" spans="1:13" ht="21">
      <c r="A479" s="52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</row>
    <row r="480" spans="1:13" ht="21">
      <c r="A480" s="52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</row>
    <row r="481" spans="1:13" ht="21">
      <c r="A481" s="52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</row>
    <row r="482" spans="1:13" ht="21">
      <c r="A482" s="52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</row>
    <row r="483" spans="1:13" ht="21">
      <c r="A483" s="52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</row>
    <row r="484" spans="1:13" ht="21">
      <c r="A484" s="52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</row>
    <row r="485" spans="1:13" ht="21">
      <c r="A485" s="52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</row>
    <row r="486" spans="1:13" ht="21">
      <c r="A486" s="52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</row>
    <row r="487" spans="1:13" ht="21">
      <c r="A487" s="52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</row>
    <row r="488" spans="1:13" ht="21">
      <c r="A488" s="52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</row>
    <row r="489" spans="1:13" ht="21">
      <c r="A489" s="52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</row>
    <row r="490" spans="1:13" ht="21">
      <c r="A490" s="52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</row>
    <row r="491" spans="1:13" ht="21">
      <c r="A491" s="52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</row>
    <row r="492" spans="1:13" ht="21">
      <c r="A492" s="52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</row>
    <row r="493" spans="1:13" ht="21">
      <c r="A493" s="52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</row>
    <row r="494" spans="1:13" ht="21">
      <c r="A494" s="52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</row>
    <row r="495" spans="1:13" ht="21">
      <c r="A495" s="52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</row>
    <row r="496" spans="1:13" ht="21">
      <c r="A496" s="52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</row>
    <row r="497" spans="1:13" ht="21">
      <c r="A497" s="52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</row>
    <row r="498" spans="1:13" ht="21">
      <c r="A498" s="52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</row>
    <row r="499" spans="1:13" ht="21">
      <c r="A499" s="52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</row>
    <row r="500" spans="1:13" ht="21">
      <c r="A500" s="52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</row>
    <row r="501" spans="1:13" ht="21">
      <c r="A501" s="52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</row>
    <row r="502" spans="1:13" ht="21">
      <c r="A502" s="52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</row>
    <row r="503" spans="1:13" ht="21">
      <c r="A503" s="52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</row>
    <row r="504" spans="1:13" ht="21">
      <c r="A504" s="52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</row>
    <row r="505" spans="1:13" ht="21">
      <c r="A505" s="52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</row>
    <row r="506" spans="1:13" ht="21">
      <c r="A506" s="52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</row>
  </sheetData>
  <sheetProtection formatCells="0" formatColumns="0" formatRows="0" insertColumns="0" insertHyperlinks="0" deleteColumns="0" deleteRows="0" autoFilter="0" pivotTables="0"/>
  <mergeCells count="5">
    <mergeCell ref="A1:M1"/>
    <mergeCell ref="A2:M2"/>
    <mergeCell ref="A4:A5"/>
    <mergeCell ref="B4:B5"/>
    <mergeCell ref="C4:M4"/>
  </mergeCells>
  <pageMargins left="0.98425196850393704" right="0.19685039370078741" top="0.98425196850393704" bottom="0.59055118110236227" header="0.51181102362204722" footer="0.31496062992125984"/>
  <pageSetup paperSize="5" scale="80" firstPageNumber="38" fitToHeight="0" orientation="landscape" useFirstPageNumber="1" r:id="rId1"/>
  <headerFooter alignWithMargins="0">
    <oddHeader>&amp;C&amp;"TH SarabunPSK,ธรรมดา"&amp;18&amp;P</oddHeader>
  </headerFooter>
  <rowBreaks count="1" manualBreakCount="1">
    <brk id="1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6"/>
  <sheetViews>
    <sheetView showGridLines="0" showRuler="0" view="pageBreakPreview" zoomScale="110" zoomScaleSheetLayoutView="110" workbookViewId="0">
      <pane xSplit="2" ySplit="5" topLeftCell="C6" activePane="bottomRight" state="frozen"/>
      <selection activeCell="A114" sqref="A114"/>
      <selection pane="topRight" activeCell="A114" sqref="A114"/>
      <selection pane="bottomLeft" activeCell="A114" sqref="A114"/>
      <selection pane="bottomRight" activeCell="A114" sqref="A114"/>
    </sheetView>
  </sheetViews>
  <sheetFormatPr defaultColWidth="9" defaultRowHeight="15"/>
  <cols>
    <col min="1" max="1" width="73.28515625" style="53" customWidth="1"/>
    <col min="2" max="2" width="15.140625" style="39" customWidth="1"/>
    <col min="3" max="3" width="32" style="39" customWidth="1"/>
    <col min="4" max="4" width="35" style="39" customWidth="1"/>
    <col min="5" max="8" width="21.85546875" style="39" customWidth="1"/>
    <col min="9" max="16384" width="9" style="39"/>
  </cols>
  <sheetData>
    <row r="1" spans="1:8" ht="26.25">
      <c r="A1" s="432" t="s">
        <v>246</v>
      </c>
      <c r="B1" s="432"/>
      <c r="C1" s="432"/>
      <c r="D1" s="432"/>
      <c r="E1" s="38"/>
      <c r="F1" s="38"/>
      <c r="G1" s="38"/>
      <c r="H1" s="38"/>
    </row>
    <row r="2" spans="1:8" ht="26.25">
      <c r="A2" s="432" t="s">
        <v>79</v>
      </c>
      <c r="B2" s="432"/>
      <c r="C2" s="432"/>
      <c r="D2" s="432"/>
      <c r="E2" s="38"/>
      <c r="F2" s="38"/>
      <c r="G2" s="38"/>
      <c r="H2" s="38"/>
    </row>
    <row r="3" spans="1:8" ht="21">
      <c r="A3" s="40"/>
      <c r="B3" s="41"/>
      <c r="C3" s="41"/>
      <c r="D3" s="41"/>
      <c r="E3" s="38"/>
      <c r="F3" s="38"/>
      <c r="G3" s="38"/>
      <c r="H3" s="38"/>
    </row>
    <row r="4" spans="1:8" s="43" customFormat="1" ht="21">
      <c r="A4" s="429" t="s">
        <v>286</v>
      </c>
      <c r="B4" s="431" t="s">
        <v>24</v>
      </c>
      <c r="C4" s="431" t="s">
        <v>14</v>
      </c>
      <c r="D4" s="430"/>
      <c r="E4" s="42"/>
      <c r="F4" s="42"/>
      <c r="G4" s="42"/>
      <c r="H4" s="42"/>
    </row>
    <row r="5" spans="1:8" s="43" customFormat="1" ht="21">
      <c r="A5" s="430"/>
      <c r="B5" s="430"/>
      <c r="C5" s="235" t="s">
        <v>440</v>
      </c>
      <c r="D5" s="235" t="s">
        <v>441</v>
      </c>
      <c r="E5" s="42"/>
      <c r="F5" s="42"/>
      <c r="G5" s="42"/>
      <c r="H5" s="42"/>
    </row>
    <row r="6" spans="1:8" s="259" customFormat="1" ht="21">
      <c r="A6" s="260" t="s">
        <v>238</v>
      </c>
      <c r="B6" s="261">
        <v>1528100</v>
      </c>
      <c r="C6" s="261">
        <v>1274800</v>
      </c>
      <c r="D6" s="261">
        <v>253300</v>
      </c>
      <c r="E6" s="258"/>
      <c r="F6" s="258"/>
      <c r="G6" s="258"/>
      <c r="H6" s="258"/>
    </row>
    <row r="7" spans="1:8" ht="21">
      <c r="A7" s="245" t="s">
        <v>296</v>
      </c>
      <c r="B7" s="246">
        <v>1528100</v>
      </c>
      <c r="C7" s="246">
        <v>1274800</v>
      </c>
      <c r="D7" s="246">
        <v>253300</v>
      </c>
      <c r="E7" s="38"/>
      <c r="F7" s="38"/>
      <c r="G7" s="38"/>
      <c r="H7" s="38"/>
    </row>
    <row r="8" spans="1:8" s="43" customFormat="1" ht="21">
      <c r="A8" s="433" t="s">
        <v>5</v>
      </c>
      <c r="B8" s="434"/>
      <c r="C8" s="89">
        <f>+C6</f>
        <v>1274800</v>
      </c>
      <c r="D8" s="89">
        <f>+D6</f>
        <v>253300</v>
      </c>
      <c r="E8" s="42"/>
      <c r="F8" s="42"/>
      <c r="G8" s="42"/>
      <c r="H8" s="42"/>
    </row>
    <row r="9" spans="1:8" ht="21">
      <c r="A9" s="52"/>
      <c r="B9" s="38"/>
      <c r="C9" s="38"/>
      <c r="D9" s="38"/>
      <c r="E9" s="38"/>
      <c r="F9" s="38"/>
      <c r="G9" s="38"/>
      <c r="H9" s="38"/>
    </row>
    <row r="10" spans="1:8" ht="21">
      <c r="A10" s="52"/>
      <c r="B10" s="38"/>
      <c r="C10" s="38"/>
      <c r="D10" s="38"/>
      <c r="E10" s="38"/>
      <c r="F10" s="38"/>
      <c r="G10" s="38"/>
      <c r="H10" s="38"/>
    </row>
    <row r="11" spans="1:8" ht="21">
      <c r="A11" s="52"/>
      <c r="B11" s="38"/>
      <c r="C11" s="38"/>
      <c r="D11" s="38"/>
      <c r="E11" s="38"/>
      <c r="F11" s="38"/>
      <c r="G11" s="38"/>
      <c r="H11" s="38"/>
    </row>
    <row r="12" spans="1:8" ht="21">
      <c r="A12" s="52"/>
      <c r="B12" s="38"/>
      <c r="C12" s="38"/>
      <c r="D12" s="38"/>
      <c r="E12" s="38"/>
      <c r="F12" s="38"/>
      <c r="G12" s="38"/>
      <c r="H12" s="38"/>
    </row>
    <row r="13" spans="1:8" ht="21">
      <c r="A13" s="52"/>
      <c r="B13" s="38"/>
      <c r="C13" s="38"/>
      <c r="D13" s="38"/>
      <c r="E13" s="38"/>
      <c r="F13" s="38"/>
      <c r="G13" s="38"/>
      <c r="H13" s="38"/>
    </row>
    <row r="14" spans="1:8" ht="21">
      <c r="A14" s="52"/>
      <c r="B14" s="38"/>
      <c r="C14" s="38"/>
      <c r="D14" s="38"/>
      <c r="E14" s="38"/>
      <c r="F14" s="38"/>
      <c r="G14" s="38"/>
      <c r="H14" s="38"/>
    </row>
    <row r="15" spans="1:8" ht="21">
      <c r="A15" s="52"/>
      <c r="B15" s="38"/>
      <c r="C15" s="38"/>
      <c r="D15" s="38"/>
      <c r="E15" s="38"/>
      <c r="F15" s="38"/>
      <c r="G15" s="38"/>
      <c r="H15" s="38"/>
    </row>
    <row r="16" spans="1:8" ht="21">
      <c r="A16" s="52"/>
      <c r="B16" s="38"/>
      <c r="C16" s="38"/>
      <c r="D16" s="38"/>
      <c r="E16" s="38"/>
      <c r="F16" s="38"/>
      <c r="G16" s="38"/>
      <c r="H16" s="38"/>
    </row>
    <row r="17" spans="1:8" ht="21">
      <c r="A17" s="52"/>
      <c r="B17" s="38"/>
      <c r="C17" s="38"/>
      <c r="D17" s="38"/>
      <c r="E17" s="38"/>
      <c r="F17" s="38"/>
      <c r="G17" s="38"/>
      <c r="H17" s="38"/>
    </row>
    <row r="18" spans="1:8" ht="21">
      <c r="A18" s="52"/>
      <c r="B18" s="38"/>
      <c r="C18" s="38"/>
      <c r="D18" s="38"/>
      <c r="E18" s="38"/>
      <c r="F18" s="38"/>
      <c r="G18" s="38"/>
      <c r="H18" s="38"/>
    </row>
    <row r="19" spans="1:8" ht="21">
      <c r="A19" s="52"/>
      <c r="B19" s="38"/>
      <c r="C19" s="38"/>
      <c r="D19" s="38"/>
      <c r="E19" s="38"/>
      <c r="F19" s="38"/>
      <c r="G19" s="38"/>
      <c r="H19" s="38"/>
    </row>
    <row r="20" spans="1:8" ht="21">
      <c r="A20" s="52"/>
      <c r="B20" s="38"/>
      <c r="C20" s="38"/>
      <c r="D20" s="38"/>
      <c r="E20" s="38"/>
      <c r="F20" s="38"/>
      <c r="G20" s="38"/>
      <c r="H20" s="38"/>
    </row>
    <row r="21" spans="1:8" ht="21">
      <c r="A21" s="52"/>
      <c r="B21" s="38"/>
      <c r="C21" s="38"/>
      <c r="D21" s="38"/>
      <c r="E21" s="38"/>
      <c r="F21" s="38"/>
      <c r="G21" s="38"/>
      <c r="H21" s="38"/>
    </row>
    <row r="22" spans="1:8" ht="21">
      <c r="A22" s="52"/>
      <c r="B22" s="38"/>
      <c r="C22" s="38"/>
      <c r="D22" s="38"/>
      <c r="E22" s="38"/>
      <c r="F22" s="38"/>
      <c r="G22" s="38"/>
      <c r="H22" s="38"/>
    </row>
    <row r="23" spans="1:8" ht="21">
      <c r="A23" s="52"/>
      <c r="B23" s="38"/>
      <c r="C23" s="38"/>
      <c r="D23" s="38"/>
      <c r="E23" s="38"/>
      <c r="F23" s="38"/>
      <c r="G23" s="38"/>
      <c r="H23" s="38"/>
    </row>
    <row r="24" spans="1:8" ht="21">
      <c r="A24" s="52"/>
      <c r="B24" s="38"/>
      <c r="C24" s="38"/>
      <c r="D24" s="38"/>
      <c r="E24" s="38"/>
      <c r="F24" s="38"/>
      <c r="G24" s="38"/>
      <c r="H24" s="38"/>
    </row>
    <row r="25" spans="1:8" ht="21">
      <c r="A25" s="52"/>
      <c r="B25" s="38"/>
      <c r="C25" s="38"/>
      <c r="D25" s="38"/>
      <c r="E25" s="38"/>
      <c r="F25" s="38"/>
      <c r="G25" s="38"/>
      <c r="H25" s="38"/>
    </row>
    <row r="26" spans="1:8" ht="21">
      <c r="A26" s="52"/>
      <c r="B26" s="38"/>
      <c r="C26" s="38"/>
      <c r="D26" s="38"/>
      <c r="E26" s="38"/>
      <c r="F26" s="38"/>
      <c r="G26" s="38"/>
      <c r="H26" s="38"/>
    </row>
    <row r="27" spans="1:8" ht="21">
      <c r="A27" s="52"/>
      <c r="B27" s="38"/>
      <c r="C27" s="38"/>
      <c r="D27" s="38"/>
      <c r="E27" s="38"/>
      <c r="F27" s="38"/>
      <c r="G27" s="38"/>
      <c r="H27" s="38"/>
    </row>
    <row r="28" spans="1:8" ht="21">
      <c r="A28" s="52"/>
      <c r="B28" s="38"/>
      <c r="C28" s="38"/>
      <c r="D28" s="38"/>
      <c r="E28" s="38"/>
      <c r="F28" s="38"/>
      <c r="G28" s="38"/>
      <c r="H28" s="38"/>
    </row>
    <row r="29" spans="1:8" ht="21">
      <c r="A29" s="52"/>
      <c r="B29" s="38"/>
      <c r="C29" s="38"/>
      <c r="D29" s="38"/>
      <c r="E29" s="38"/>
      <c r="F29" s="38"/>
      <c r="G29" s="38"/>
      <c r="H29" s="38"/>
    </row>
    <row r="30" spans="1:8" ht="21">
      <c r="A30" s="52"/>
      <c r="B30" s="38"/>
      <c r="C30" s="38"/>
      <c r="D30" s="38"/>
      <c r="E30" s="38"/>
      <c r="F30" s="38"/>
      <c r="G30" s="38"/>
      <c r="H30" s="38"/>
    </row>
    <row r="31" spans="1:8" ht="21">
      <c r="A31" s="52"/>
      <c r="B31" s="38"/>
      <c r="C31" s="38"/>
      <c r="D31" s="38"/>
      <c r="E31" s="38"/>
      <c r="F31" s="38"/>
      <c r="G31" s="38"/>
      <c r="H31" s="38"/>
    </row>
    <row r="32" spans="1:8" ht="21">
      <c r="A32" s="52"/>
      <c r="B32" s="38"/>
      <c r="C32" s="38"/>
      <c r="D32" s="38"/>
      <c r="E32" s="38"/>
      <c r="F32" s="38"/>
      <c r="G32" s="38"/>
      <c r="H32" s="38"/>
    </row>
    <row r="33" spans="1:8" ht="21">
      <c r="A33" s="52"/>
      <c r="B33" s="38"/>
      <c r="C33" s="38"/>
      <c r="D33" s="38"/>
      <c r="E33" s="38"/>
      <c r="F33" s="38"/>
      <c r="G33" s="38"/>
      <c r="H33" s="38"/>
    </row>
    <row r="34" spans="1:8" ht="21">
      <c r="A34" s="52"/>
      <c r="B34" s="38"/>
      <c r="C34" s="38"/>
      <c r="D34" s="38"/>
      <c r="E34" s="38"/>
      <c r="F34" s="38"/>
      <c r="G34" s="38"/>
      <c r="H34" s="38"/>
    </row>
    <row r="35" spans="1:8" ht="21">
      <c r="A35" s="52"/>
      <c r="B35" s="38"/>
      <c r="C35" s="38"/>
      <c r="D35" s="38"/>
      <c r="E35" s="38"/>
      <c r="F35" s="38"/>
      <c r="G35" s="38"/>
      <c r="H35" s="38"/>
    </row>
    <row r="36" spans="1:8" ht="21">
      <c r="A36" s="52"/>
      <c r="B36" s="38"/>
      <c r="C36" s="38"/>
      <c r="D36" s="38"/>
      <c r="E36" s="38"/>
      <c r="F36" s="38"/>
      <c r="G36" s="38"/>
      <c r="H36" s="38"/>
    </row>
    <row r="37" spans="1:8" ht="21">
      <c r="A37" s="52"/>
      <c r="B37" s="38"/>
      <c r="C37" s="38"/>
      <c r="D37" s="38"/>
      <c r="E37" s="38"/>
      <c r="F37" s="38"/>
      <c r="G37" s="38"/>
      <c r="H37" s="38"/>
    </row>
    <row r="38" spans="1:8" ht="21">
      <c r="A38" s="52"/>
      <c r="B38" s="38"/>
      <c r="C38" s="38"/>
      <c r="D38" s="38"/>
      <c r="E38" s="38"/>
      <c r="F38" s="38"/>
      <c r="G38" s="38"/>
      <c r="H38" s="38"/>
    </row>
    <row r="39" spans="1:8" ht="21">
      <c r="A39" s="52"/>
      <c r="B39" s="38"/>
      <c r="C39" s="38"/>
      <c r="D39" s="38"/>
      <c r="E39" s="38"/>
      <c r="F39" s="38"/>
      <c r="G39" s="38"/>
      <c r="H39" s="38"/>
    </row>
    <row r="40" spans="1:8" ht="21">
      <c r="A40" s="52"/>
      <c r="B40" s="38"/>
      <c r="C40" s="38"/>
      <c r="D40" s="38"/>
      <c r="E40" s="38"/>
      <c r="F40" s="38"/>
      <c r="G40" s="38"/>
      <c r="H40" s="38"/>
    </row>
    <row r="41" spans="1:8" ht="21">
      <c r="A41" s="52"/>
      <c r="B41" s="38"/>
      <c r="C41" s="38"/>
      <c r="D41" s="38"/>
      <c r="E41" s="38"/>
      <c r="F41" s="38"/>
      <c r="G41" s="38"/>
      <c r="H41" s="38"/>
    </row>
    <row r="42" spans="1:8" ht="21">
      <c r="A42" s="52"/>
      <c r="B42" s="38"/>
      <c r="C42" s="38"/>
      <c r="D42" s="38"/>
      <c r="E42" s="38"/>
      <c r="F42" s="38"/>
      <c r="G42" s="38"/>
      <c r="H42" s="38"/>
    </row>
    <row r="43" spans="1:8" ht="21">
      <c r="A43" s="52"/>
      <c r="B43" s="38"/>
      <c r="C43" s="38"/>
      <c r="D43" s="38"/>
      <c r="E43" s="38"/>
      <c r="F43" s="38"/>
      <c r="G43" s="38"/>
      <c r="H43" s="38"/>
    </row>
    <row r="44" spans="1:8" ht="21">
      <c r="A44" s="52"/>
      <c r="B44" s="38"/>
      <c r="C44" s="38"/>
      <c r="D44" s="38"/>
      <c r="E44" s="38"/>
      <c r="F44" s="38"/>
      <c r="G44" s="38"/>
      <c r="H44" s="38"/>
    </row>
    <row r="45" spans="1:8" ht="21">
      <c r="A45" s="52"/>
      <c r="B45" s="38"/>
      <c r="C45" s="38"/>
      <c r="D45" s="38"/>
      <c r="E45" s="38"/>
      <c r="F45" s="38"/>
      <c r="G45" s="38"/>
      <c r="H45" s="38"/>
    </row>
    <row r="46" spans="1:8" ht="21">
      <c r="A46" s="52"/>
      <c r="B46" s="38"/>
      <c r="C46" s="38"/>
      <c r="D46" s="38"/>
      <c r="E46" s="38"/>
      <c r="F46" s="38"/>
      <c r="G46" s="38"/>
      <c r="H46" s="38"/>
    </row>
    <row r="47" spans="1:8" ht="21">
      <c r="A47" s="52"/>
      <c r="B47" s="38"/>
      <c r="C47" s="38"/>
      <c r="D47" s="38"/>
      <c r="E47" s="38"/>
      <c r="F47" s="38"/>
      <c r="G47" s="38"/>
      <c r="H47" s="38"/>
    </row>
    <row r="48" spans="1:8" ht="21">
      <c r="A48" s="52"/>
      <c r="B48" s="38"/>
      <c r="C48" s="38"/>
      <c r="D48" s="38"/>
      <c r="E48" s="38"/>
      <c r="F48" s="38"/>
      <c r="G48" s="38"/>
      <c r="H48" s="38"/>
    </row>
    <row r="49" spans="1:8" ht="21">
      <c r="A49" s="52"/>
      <c r="B49" s="38"/>
      <c r="C49" s="38"/>
      <c r="D49" s="38"/>
      <c r="E49" s="38"/>
      <c r="F49" s="38"/>
      <c r="G49" s="38"/>
      <c r="H49" s="38"/>
    </row>
    <row r="50" spans="1:8" ht="21">
      <c r="A50" s="52"/>
      <c r="B50" s="38"/>
      <c r="C50" s="38"/>
      <c r="D50" s="38"/>
      <c r="E50" s="38"/>
      <c r="F50" s="38"/>
      <c r="G50" s="38"/>
      <c r="H50" s="38"/>
    </row>
    <row r="51" spans="1:8" ht="21">
      <c r="A51" s="52"/>
      <c r="B51" s="38"/>
      <c r="C51" s="38"/>
      <c r="D51" s="38"/>
      <c r="E51" s="38"/>
      <c r="F51" s="38"/>
      <c r="G51" s="38"/>
      <c r="H51" s="38"/>
    </row>
    <row r="52" spans="1:8" ht="21">
      <c r="A52" s="52"/>
      <c r="B52" s="38"/>
      <c r="C52" s="38"/>
      <c r="D52" s="38"/>
      <c r="E52" s="38"/>
      <c r="F52" s="38"/>
      <c r="G52" s="38"/>
      <c r="H52" s="38"/>
    </row>
    <row r="53" spans="1:8" ht="21">
      <c r="A53" s="52"/>
      <c r="B53" s="38"/>
      <c r="C53" s="38"/>
      <c r="D53" s="38"/>
      <c r="E53" s="38"/>
      <c r="F53" s="38"/>
      <c r="G53" s="38"/>
      <c r="H53" s="38"/>
    </row>
    <row r="54" spans="1:8" ht="21">
      <c r="A54" s="52"/>
      <c r="B54" s="38"/>
      <c r="C54" s="38"/>
      <c r="D54" s="38"/>
      <c r="E54" s="38"/>
      <c r="F54" s="38"/>
      <c r="G54" s="38"/>
      <c r="H54" s="38"/>
    </row>
    <row r="55" spans="1:8" ht="21">
      <c r="A55" s="52"/>
      <c r="B55" s="38"/>
      <c r="C55" s="38"/>
      <c r="D55" s="38"/>
      <c r="E55" s="38"/>
      <c r="F55" s="38"/>
      <c r="G55" s="38"/>
      <c r="H55" s="38"/>
    </row>
    <row r="56" spans="1:8" ht="21">
      <c r="A56" s="52"/>
      <c r="B56" s="38"/>
      <c r="C56" s="38"/>
      <c r="D56" s="38"/>
      <c r="E56" s="38"/>
      <c r="F56" s="38"/>
      <c r="G56" s="38"/>
      <c r="H56" s="38"/>
    </row>
    <row r="57" spans="1:8" ht="21">
      <c r="A57" s="52"/>
      <c r="B57" s="38"/>
      <c r="C57" s="38"/>
      <c r="D57" s="38"/>
      <c r="E57" s="38"/>
      <c r="F57" s="38"/>
      <c r="G57" s="38"/>
      <c r="H57" s="38"/>
    </row>
    <row r="58" spans="1:8" ht="21">
      <c r="A58" s="52"/>
      <c r="B58" s="38"/>
      <c r="C58" s="38"/>
      <c r="D58" s="38"/>
      <c r="E58" s="38"/>
      <c r="F58" s="38"/>
      <c r="G58" s="38"/>
      <c r="H58" s="38"/>
    </row>
    <row r="59" spans="1:8" ht="21">
      <c r="A59" s="52"/>
      <c r="B59" s="38"/>
      <c r="C59" s="38"/>
      <c r="D59" s="38"/>
      <c r="E59" s="38"/>
      <c r="F59" s="38"/>
      <c r="G59" s="38"/>
      <c r="H59" s="38"/>
    </row>
    <row r="60" spans="1:8" ht="21">
      <c r="A60" s="52"/>
      <c r="B60" s="38"/>
      <c r="C60" s="38"/>
      <c r="D60" s="38"/>
      <c r="E60" s="38"/>
      <c r="F60" s="38"/>
      <c r="G60" s="38"/>
      <c r="H60" s="38"/>
    </row>
    <row r="61" spans="1:8" ht="21">
      <c r="A61" s="52"/>
      <c r="B61" s="38"/>
      <c r="C61" s="38"/>
      <c r="D61" s="38"/>
      <c r="E61" s="38"/>
      <c r="F61" s="38"/>
      <c r="G61" s="38"/>
      <c r="H61" s="38"/>
    </row>
    <row r="62" spans="1:8" ht="21">
      <c r="A62" s="52"/>
      <c r="B62" s="38"/>
      <c r="C62" s="38"/>
      <c r="D62" s="38"/>
      <c r="E62" s="38"/>
      <c r="F62" s="38"/>
      <c r="G62" s="38"/>
      <c r="H62" s="38"/>
    </row>
    <row r="63" spans="1:8" ht="21">
      <c r="A63" s="52"/>
      <c r="B63" s="38"/>
      <c r="C63" s="38"/>
      <c r="D63" s="38"/>
      <c r="E63" s="38"/>
      <c r="F63" s="38"/>
      <c r="G63" s="38"/>
      <c r="H63" s="38"/>
    </row>
    <row r="64" spans="1:8" ht="21">
      <c r="A64" s="52"/>
      <c r="B64" s="38"/>
      <c r="C64" s="38"/>
      <c r="D64" s="38"/>
      <c r="E64" s="38"/>
      <c r="F64" s="38"/>
      <c r="G64" s="38"/>
      <c r="H64" s="38"/>
    </row>
    <row r="65" spans="1:8" ht="21">
      <c r="A65" s="52"/>
      <c r="B65" s="38"/>
      <c r="C65" s="38"/>
      <c r="D65" s="38"/>
      <c r="E65" s="38"/>
      <c r="F65" s="38"/>
      <c r="G65" s="38"/>
      <c r="H65" s="38"/>
    </row>
    <row r="66" spans="1:8" ht="21">
      <c r="A66" s="52"/>
      <c r="B66" s="38"/>
      <c r="C66" s="38"/>
      <c r="D66" s="38"/>
      <c r="E66" s="38"/>
      <c r="F66" s="38"/>
      <c r="G66" s="38"/>
      <c r="H66" s="38"/>
    </row>
    <row r="67" spans="1:8" ht="21">
      <c r="A67" s="52"/>
      <c r="B67" s="38"/>
      <c r="C67" s="38"/>
      <c r="D67" s="38"/>
      <c r="E67" s="38"/>
      <c r="F67" s="38"/>
      <c r="G67" s="38"/>
      <c r="H67" s="38"/>
    </row>
    <row r="68" spans="1:8" ht="21">
      <c r="A68" s="52"/>
      <c r="B68" s="38"/>
      <c r="C68" s="38"/>
      <c r="D68" s="38"/>
      <c r="E68" s="38"/>
      <c r="F68" s="38"/>
      <c r="G68" s="38"/>
      <c r="H68" s="38"/>
    </row>
    <row r="69" spans="1:8" ht="21">
      <c r="A69" s="52"/>
      <c r="B69" s="38"/>
      <c r="C69" s="38"/>
      <c r="D69" s="38"/>
      <c r="E69" s="38"/>
      <c r="F69" s="38"/>
      <c r="G69" s="38"/>
      <c r="H69" s="38"/>
    </row>
    <row r="70" spans="1:8" ht="21">
      <c r="A70" s="52"/>
      <c r="B70" s="38"/>
      <c r="C70" s="38"/>
      <c r="D70" s="38"/>
      <c r="E70" s="38"/>
      <c r="F70" s="38"/>
      <c r="G70" s="38"/>
      <c r="H70" s="38"/>
    </row>
    <row r="71" spans="1:8" ht="21">
      <c r="A71" s="52"/>
      <c r="B71" s="38"/>
      <c r="C71" s="38"/>
      <c r="D71" s="38"/>
      <c r="E71" s="38"/>
      <c r="F71" s="38"/>
      <c r="G71" s="38"/>
      <c r="H71" s="38"/>
    </row>
    <row r="72" spans="1:8" ht="21">
      <c r="A72" s="52"/>
      <c r="B72" s="38"/>
      <c r="C72" s="38"/>
      <c r="D72" s="38"/>
      <c r="E72" s="38"/>
      <c r="F72" s="38"/>
      <c r="G72" s="38"/>
      <c r="H72" s="38"/>
    </row>
    <row r="73" spans="1:8" ht="21">
      <c r="A73" s="52"/>
      <c r="B73" s="38"/>
      <c r="C73" s="38"/>
      <c r="D73" s="38"/>
      <c r="E73" s="38"/>
      <c r="F73" s="38"/>
      <c r="G73" s="38"/>
      <c r="H73" s="38"/>
    </row>
    <row r="74" spans="1:8" ht="21">
      <c r="A74" s="52"/>
      <c r="B74" s="38"/>
      <c r="C74" s="38"/>
      <c r="D74" s="38"/>
      <c r="E74" s="38"/>
      <c r="F74" s="38"/>
      <c r="G74" s="38"/>
      <c r="H74" s="38"/>
    </row>
    <row r="75" spans="1:8" ht="21">
      <c r="A75" s="52"/>
      <c r="B75" s="38"/>
      <c r="C75" s="38"/>
      <c r="D75" s="38"/>
      <c r="E75" s="38"/>
      <c r="F75" s="38"/>
      <c r="G75" s="38"/>
      <c r="H75" s="38"/>
    </row>
    <row r="76" spans="1:8" ht="21">
      <c r="A76" s="52"/>
      <c r="B76" s="38"/>
      <c r="C76" s="38"/>
      <c r="D76" s="38"/>
      <c r="E76" s="38"/>
      <c r="F76" s="38"/>
      <c r="G76" s="38"/>
      <c r="H76" s="38"/>
    </row>
    <row r="77" spans="1:8" ht="21">
      <c r="A77" s="52"/>
      <c r="B77" s="38"/>
      <c r="C77" s="38"/>
      <c r="D77" s="38"/>
      <c r="E77" s="38"/>
      <c r="F77" s="38"/>
      <c r="G77" s="38"/>
      <c r="H77" s="38"/>
    </row>
    <row r="78" spans="1:8" ht="21">
      <c r="A78" s="52"/>
      <c r="B78" s="38"/>
      <c r="C78" s="38"/>
      <c r="D78" s="38"/>
      <c r="E78" s="38"/>
      <c r="F78" s="38"/>
      <c r="G78" s="38"/>
      <c r="H78" s="38"/>
    </row>
    <row r="79" spans="1:8" ht="21">
      <c r="A79" s="52"/>
      <c r="B79" s="38"/>
      <c r="C79" s="38"/>
      <c r="D79" s="38"/>
      <c r="E79" s="38"/>
      <c r="F79" s="38"/>
      <c r="G79" s="38"/>
      <c r="H79" s="38"/>
    </row>
    <row r="80" spans="1:8" ht="21">
      <c r="A80" s="52"/>
      <c r="B80" s="38"/>
      <c r="C80" s="38"/>
      <c r="D80" s="38"/>
      <c r="E80" s="38"/>
      <c r="F80" s="38"/>
      <c r="G80" s="38"/>
      <c r="H80" s="38"/>
    </row>
    <row r="81" spans="1:8" ht="21">
      <c r="A81" s="52"/>
      <c r="B81" s="38"/>
      <c r="C81" s="38"/>
      <c r="D81" s="38"/>
      <c r="E81" s="38"/>
      <c r="F81" s="38"/>
      <c r="G81" s="38"/>
      <c r="H81" s="38"/>
    </row>
    <row r="82" spans="1:8" ht="21">
      <c r="A82" s="52"/>
      <c r="B82" s="38"/>
      <c r="C82" s="38"/>
      <c r="D82" s="38"/>
      <c r="E82" s="38"/>
      <c r="F82" s="38"/>
      <c r="G82" s="38"/>
      <c r="H82" s="38"/>
    </row>
    <row r="83" spans="1:8" ht="21">
      <c r="A83" s="52"/>
      <c r="B83" s="38"/>
      <c r="C83" s="38"/>
      <c r="D83" s="38"/>
      <c r="E83" s="38"/>
      <c r="F83" s="38"/>
      <c r="G83" s="38"/>
      <c r="H83" s="38"/>
    </row>
    <row r="84" spans="1:8" ht="21">
      <c r="A84" s="52"/>
      <c r="B84" s="38"/>
      <c r="C84" s="38"/>
      <c r="D84" s="38"/>
      <c r="E84" s="38"/>
      <c r="F84" s="38"/>
      <c r="G84" s="38"/>
      <c r="H84" s="38"/>
    </row>
    <row r="85" spans="1:8" ht="21">
      <c r="A85" s="52"/>
      <c r="B85" s="38"/>
      <c r="C85" s="38"/>
      <c r="D85" s="38"/>
      <c r="E85" s="38"/>
      <c r="F85" s="38"/>
      <c r="G85" s="38"/>
      <c r="H85" s="38"/>
    </row>
    <row r="86" spans="1:8" ht="21">
      <c r="A86" s="52"/>
      <c r="B86" s="38"/>
      <c r="C86" s="38"/>
      <c r="D86" s="38"/>
      <c r="E86" s="38"/>
      <c r="F86" s="38"/>
      <c r="G86" s="38"/>
      <c r="H86" s="38"/>
    </row>
    <row r="87" spans="1:8" ht="21">
      <c r="A87" s="52"/>
      <c r="B87" s="38"/>
      <c r="C87" s="38"/>
      <c r="D87" s="38"/>
      <c r="E87" s="38"/>
      <c r="F87" s="38"/>
      <c r="G87" s="38"/>
      <c r="H87" s="38"/>
    </row>
    <row r="88" spans="1:8" ht="21">
      <c r="A88" s="52"/>
      <c r="B88" s="38"/>
      <c r="C88" s="38"/>
      <c r="D88" s="38"/>
      <c r="E88" s="38"/>
      <c r="F88" s="38"/>
      <c r="G88" s="38"/>
      <c r="H88" s="38"/>
    </row>
    <row r="89" spans="1:8" ht="21">
      <c r="A89" s="52"/>
      <c r="B89" s="38"/>
      <c r="C89" s="38"/>
      <c r="D89" s="38"/>
      <c r="E89" s="38"/>
      <c r="F89" s="38"/>
      <c r="G89" s="38"/>
      <c r="H89" s="38"/>
    </row>
    <row r="90" spans="1:8" ht="21">
      <c r="A90" s="52"/>
      <c r="B90" s="38"/>
      <c r="C90" s="38"/>
      <c r="D90" s="38"/>
      <c r="E90" s="38"/>
      <c r="F90" s="38"/>
      <c r="G90" s="38"/>
      <c r="H90" s="38"/>
    </row>
    <row r="91" spans="1:8" ht="21">
      <c r="A91" s="52"/>
      <c r="B91" s="38"/>
      <c r="C91" s="38"/>
      <c r="D91" s="38"/>
      <c r="E91" s="38"/>
      <c r="F91" s="38"/>
      <c r="G91" s="38"/>
      <c r="H91" s="38"/>
    </row>
    <row r="92" spans="1:8" ht="21">
      <c r="A92" s="52"/>
      <c r="B92" s="38"/>
      <c r="C92" s="38"/>
      <c r="D92" s="38"/>
      <c r="E92" s="38"/>
      <c r="F92" s="38"/>
      <c r="G92" s="38"/>
      <c r="H92" s="38"/>
    </row>
    <row r="93" spans="1:8" ht="21">
      <c r="A93" s="52"/>
      <c r="B93" s="38"/>
      <c r="C93" s="38"/>
      <c r="D93" s="38"/>
      <c r="E93" s="38"/>
      <c r="F93" s="38"/>
      <c r="G93" s="38"/>
      <c r="H93" s="38"/>
    </row>
    <row r="94" spans="1:8" ht="21">
      <c r="A94" s="52"/>
      <c r="B94" s="38"/>
      <c r="C94" s="38"/>
      <c r="D94" s="38"/>
      <c r="E94" s="38"/>
      <c r="F94" s="38"/>
      <c r="G94" s="38"/>
      <c r="H94" s="38"/>
    </row>
    <row r="95" spans="1:8" ht="21">
      <c r="A95" s="52"/>
      <c r="B95" s="38"/>
      <c r="C95" s="38"/>
      <c r="D95" s="38"/>
      <c r="E95" s="38"/>
      <c r="F95" s="38"/>
      <c r="G95" s="38"/>
      <c r="H95" s="38"/>
    </row>
    <row r="96" spans="1:8" ht="21">
      <c r="A96" s="52"/>
      <c r="B96" s="38"/>
      <c r="C96" s="38"/>
      <c r="D96" s="38"/>
      <c r="E96" s="38"/>
      <c r="F96" s="38"/>
      <c r="G96" s="38"/>
      <c r="H96" s="38"/>
    </row>
    <row r="97" spans="1:8" ht="21">
      <c r="A97" s="52"/>
      <c r="B97" s="38"/>
      <c r="C97" s="38"/>
      <c r="D97" s="38"/>
      <c r="E97" s="38"/>
      <c r="F97" s="38"/>
      <c r="G97" s="38"/>
      <c r="H97" s="38"/>
    </row>
    <row r="98" spans="1:8" ht="21">
      <c r="A98" s="52"/>
      <c r="B98" s="38"/>
      <c r="C98" s="38"/>
      <c r="D98" s="38"/>
      <c r="E98" s="38"/>
      <c r="F98" s="38"/>
      <c r="G98" s="38"/>
      <c r="H98" s="38"/>
    </row>
    <row r="99" spans="1:8" ht="21">
      <c r="A99" s="52"/>
      <c r="B99" s="38"/>
      <c r="C99" s="38"/>
      <c r="D99" s="38"/>
      <c r="E99" s="38"/>
      <c r="F99" s="38"/>
      <c r="G99" s="38"/>
      <c r="H99" s="38"/>
    </row>
    <row r="100" spans="1:8" ht="21">
      <c r="A100" s="52"/>
      <c r="B100" s="38"/>
      <c r="C100" s="38"/>
      <c r="D100" s="38"/>
      <c r="E100" s="38"/>
      <c r="F100" s="38"/>
      <c r="G100" s="38"/>
      <c r="H100" s="38"/>
    </row>
    <row r="101" spans="1:8" ht="21">
      <c r="A101" s="52"/>
      <c r="B101" s="38"/>
      <c r="C101" s="38"/>
      <c r="D101" s="38"/>
      <c r="E101" s="38"/>
      <c r="F101" s="38"/>
      <c r="G101" s="38"/>
      <c r="H101" s="38"/>
    </row>
    <row r="102" spans="1:8" ht="21">
      <c r="A102" s="52"/>
      <c r="B102" s="38"/>
      <c r="C102" s="38"/>
      <c r="D102" s="38"/>
      <c r="E102" s="38"/>
      <c r="F102" s="38"/>
      <c r="G102" s="38"/>
      <c r="H102" s="38"/>
    </row>
    <row r="103" spans="1:8" ht="21">
      <c r="A103" s="52"/>
      <c r="B103" s="38"/>
      <c r="C103" s="38"/>
      <c r="D103" s="38"/>
      <c r="E103" s="38"/>
      <c r="F103" s="38"/>
      <c r="G103" s="38"/>
      <c r="H103" s="38"/>
    </row>
    <row r="104" spans="1:8" ht="21">
      <c r="A104" s="52"/>
      <c r="B104" s="38"/>
      <c r="C104" s="38"/>
      <c r="D104" s="38"/>
      <c r="E104" s="38"/>
      <c r="F104" s="38"/>
      <c r="G104" s="38"/>
      <c r="H104" s="38"/>
    </row>
    <row r="105" spans="1:8" ht="21">
      <c r="A105" s="52"/>
      <c r="B105" s="38"/>
      <c r="C105" s="38"/>
      <c r="D105" s="38"/>
      <c r="E105" s="38"/>
      <c r="F105" s="38"/>
      <c r="G105" s="38"/>
      <c r="H105" s="38"/>
    </row>
    <row r="106" spans="1:8" ht="21">
      <c r="A106" s="52"/>
      <c r="B106" s="38"/>
      <c r="C106" s="38"/>
      <c r="D106" s="38"/>
      <c r="E106" s="38"/>
      <c r="F106" s="38"/>
      <c r="G106" s="38"/>
      <c r="H106" s="38"/>
    </row>
    <row r="107" spans="1:8" ht="21">
      <c r="A107" s="52"/>
      <c r="B107" s="38"/>
      <c r="C107" s="38"/>
      <c r="D107" s="38"/>
      <c r="E107" s="38"/>
      <c r="F107" s="38"/>
      <c r="G107" s="38"/>
      <c r="H107" s="38"/>
    </row>
    <row r="108" spans="1:8" ht="21">
      <c r="A108" s="52"/>
      <c r="B108" s="38"/>
      <c r="C108" s="38"/>
      <c r="D108" s="38"/>
      <c r="E108" s="38"/>
      <c r="F108" s="38"/>
      <c r="G108" s="38"/>
      <c r="H108" s="38"/>
    </row>
    <row r="109" spans="1:8" ht="21">
      <c r="A109" s="52"/>
      <c r="B109" s="38"/>
      <c r="C109" s="38"/>
      <c r="D109" s="38"/>
      <c r="E109" s="38"/>
      <c r="F109" s="38"/>
      <c r="G109" s="38"/>
      <c r="H109" s="38"/>
    </row>
    <row r="110" spans="1:8" ht="21">
      <c r="A110" s="52"/>
      <c r="B110" s="38"/>
      <c r="C110" s="38"/>
      <c r="D110" s="38"/>
      <c r="E110" s="38"/>
      <c r="F110" s="38"/>
      <c r="G110" s="38"/>
      <c r="H110" s="38"/>
    </row>
    <row r="111" spans="1:8" ht="21">
      <c r="A111" s="52"/>
      <c r="B111" s="38"/>
      <c r="C111" s="38"/>
      <c r="D111" s="38"/>
      <c r="E111" s="38"/>
      <c r="F111" s="38"/>
      <c r="G111" s="38"/>
      <c r="H111" s="38"/>
    </row>
    <row r="112" spans="1:8" ht="21">
      <c r="A112" s="52"/>
      <c r="B112" s="38"/>
      <c r="C112" s="38"/>
      <c r="D112" s="38"/>
      <c r="E112" s="38"/>
      <c r="F112" s="38"/>
      <c r="G112" s="38"/>
      <c r="H112" s="38"/>
    </row>
    <row r="113" spans="1:8" ht="21">
      <c r="A113" s="52"/>
      <c r="B113" s="38"/>
      <c r="C113" s="38"/>
      <c r="D113" s="38"/>
      <c r="E113" s="38"/>
      <c r="F113" s="38"/>
      <c r="G113" s="38"/>
      <c r="H113" s="38"/>
    </row>
    <row r="114" spans="1:8" ht="21">
      <c r="A114" s="52"/>
      <c r="B114" s="38"/>
      <c r="C114" s="38"/>
      <c r="D114" s="38"/>
      <c r="E114" s="38"/>
      <c r="F114" s="38"/>
      <c r="G114" s="38"/>
      <c r="H114" s="38"/>
    </row>
    <row r="115" spans="1:8" ht="21">
      <c r="A115" s="52"/>
      <c r="B115" s="38"/>
      <c r="C115" s="38"/>
      <c r="D115" s="38"/>
      <c r="E115" s="38"/>
      <c r="F115" s="38"/>
      <c r="G115" s="38"/>
      <c r="H115" s="38"/>
    </row>
    <row r="116" spans="1:8" ht="21">
      <c r="A116" s="52"/>
      <c r="B116" s="38"/>
      <c r="C116" s="38"/>
      <c r="D116" s="38"/>
      <c r="E116" s="38"/>
      <c r="F116" s="38"/>
      <c r="G116" s="38"/>
      <c r="H116" s="38"/>
    </row>
    <row r="117" spans="1:8" ht="21">
      <c r="A117" s="52"/>
      <c r="B117" s="38"/>
      <c r="C117" s="38"/>
      <c r="D117" s="38"/>
      <c r="E117" s="38"/>
      <c r="F117" s="38"/>
      <c r="G117" s="38"/>
      <c r="H117" s="38"/>
    </row>
    <row r="118" spans="1:8" ht="21">
      <c r="A118" s="52"/>
      <c r="B118" s="38"/>
      <c r="C118" s="38"/>
      <c r="D118" s="38"/>
      <c r="E118" s="38"/>
      <c r="F118" s="38"/>
      <c r="G118" s="38"/>
      <c r="H118" s="38"/>
    </row>
    <row r="119" spans="1:8" ht="21">
      <c r="A119" s="52"/>
      <c r="B119" s="38"/>
      <c r="C119" s="38"/>
      <c r="D119" s="38"/>
      <c r="E119" s="38"/>
      <c r="F119" s="38"/>
      <c r="G119" s="38"/>
      <c r="H119" s="38"/>
    </row>
    <row r="120" spans="1:8" ht="21">
      <c r="A120" s="52"/>
      <c r="B120" s="38"/>
      <c r="C120" s="38"/>
      <c r="D120" s="38"/>
      <c r="E120" s="38"/>
      <c r="F120" s="38"/>
      <c r="G120" s="38"/>
      <c r="H120" s="38"/>
    </row>
    <row r="121" spans="1:8" ht="21">
      <c r="A121" s="52"/>
      <c r="B121" s="38"/>
      <c r="C121" s="38"/>
      <c r="D121" s="38"/>
      <c r="E121" s="38"/>
      <c r="F121" s="38"/>
      <c r="G121" s="38"/>
      <c r="H121" s="38"/>
    </row>
    <row r="122" spans="1:8" ht="21">
      <c r="A122" s="52"/>
      <c r="B122" s="38"/>
      <c r="C122" s="38"/>
      <c r="D122" s="38"/>
      <c r="E122" s="38"/>
      <c r="F122" s="38"/>
      <c r="G122" s="38"/>
      <c r="H122" s="38"/>
    </row>
    <row r="123" spans="1:8" ht="21">
      <c r="A123" s="52"/>
      <c r="B123" s="38"/>
      <c r="C123" s="38"/>
      <c r="D123" s="38"/>
      <c r="E123" s="38"/>
      <c r="F123" s="38"/>
      <c r="G123" s="38"/>
      <c r="H123" s="38"/>
    </row>
    <row r="124" spans="1:8" ht="21">
      <c r="A124" s="52"/>
      <c r="B124" s="38"/>
      <c r="C124" s="38"/>
      <c r="D124" s="38"/>
      <c r="E124" s="38"/>
      <c r="F124" s="38"/>
      <c r="G124" s="38"/>
      <c r="H124" s="38"/>
    </row>
    <row r="125" spans="1:8" ht="21">
      <c r="A125" s="52"/>
      <c r="B125" s="38"/>
      <c r="C125" s="38"/>
      <c r="D125" s="38"/>
      <c r="E125" s="38"/>
      <c r="F125" s="38"/>
      <c r="G125" s="38"/>
      <c r="H125" s="38"/>
    </row>
    <row r="126" spans="1:8" ht="21">
      <c r="A126" s="52"/>
      <c r="B126" s="38"/>
      <c r="C126" s="38"/>
      <c r="D126" s="38"/>
      <c r="E126" s="38"/>
      <c r="F126" s="38"/>
      <c r="G126" s="38"/>
      <c r="H126" s="38"/>
    </row>
    <row r="127" spans="1:8" ht="21">
      <c r="A127" s="52"/>
      <c r="B127" s="38"/>
      <c r="C127" s="38"/>
      <c r="D127" s="38"/>
      <c r="E127" s="38"/>
      <c r="F127" s="38"/>
      <c r="G127" s="38"/>
      <c r="H127" s="38"/>
    </row>
    <row r="128" spans="1:8" ht="21">
      <c r="A128" s="52"/>
      <c r="B128" s="38"/>
      <c r="C128" s="38"/>
      <c r="D128" s="38"/>
      <c r="E128" s="38"/>
      <c r="F128" s="38"/>
      <c r="G128" s="38"/>
      <c r="H128" s="38"/>
    </row>
    <row r="129" spans="1:8" ht="21">
      <c r="A129" s="52"/>
      <c r="B129" s="38"/>
      <c r="C129" s="38"/>
      <c r="D129" s="38"/>
      <c r="E129" s="38"/>
      <c r="F129" s="38"/>
      <c r="G129" s="38"/>
      <c r="H129" s="38"/>
    </row>
    <row r="130" spans="1:8" ht="21">
      <c r="A130" s="52"/>
      <c r="B130" s="38"/>
      <c r="C130" s="38"/>
      <c r="D130" s="38"/>
      <c r="E130" s="38"/>
      <c r="F130" s="38"/>
      <c r="G130" s="38"/>
      <c r="H130" s="38"/>
    </row>
    <row r="131" spans="1:8" ht="21">
      <c r="A131" s="52"/>
      <c r="B131" s="38"/>
      <c r="C131" s="38"/>
      <c r="D131" s="38"/>
      <c r="E131" s="38"/>
      <c r="F131" s="38"/>
      <c r="G131" s="38"/>
      <c r="H131" s="38"/>
    </row>
    <row r="132" spans="1:8" ht="21">
      <c r="A132" s="52"/>
      <c r="B132" s="38"/>
      <c r="C132" s="38"/>
      <c r="D132" s="38"/>
      <c r="E132" s="38"/>
      <c r="F132" s="38"/>
      <c r="G132" s="38"/>
      <c r="H132" s="38"/>
    </row>
    <row r="133" spans="1:8" ht="21">
      <c r="A133" s="52"/>
      <c r="B133" s="38"/>
      <c r="C133" s="38"/>
      <c r="D133" s="38"/>
      <c r="E133" s="38"/>
      <c r="F133" s="38"/>
      <c r="G133" s="38"/>
      <c r="H133" s="38"/>
    </row>
    <row r="134" spans="1:8" ht="21">
      <c r="A134" s="52"/>
      <c r="B134" s="38"/>
      <c r="C134" s="38"/>
      <c r="D134" s="38"/>
      <c r="E134" s="38"/>
      <c r="F134" s="38"/>
      <c r="G134" s="38"/>
      <c r="H134" s="38"/>
    </row>
    <row r="135" spans="1:8" ht="21">
      <c r="A135" s="52"/>
      <c r="B135" s="38"/>
      <c r="C135" s="38"/>
      <c r="D135" s="38"/>
      <c r="E135" s="38"/>
      <c r="F135" s="38"/>
      <c r="G135" s="38"/>
      <c r="H135" s="38"/>
    </row>
    <row r="136" spans="1:8" ht="21">
      <c r="A136" s="52"/>
      <c r="B136" s="38"/>
      <c r="C136" s="38"/>
      <c r="D136" s="38"/>
      <c r="E136" s="38"/>
      <c r="F136" s="38"/>
      <c r="G136" s="38"/>
      <c r="H136" s="38"/>
    </row>
    <row r="137" spans="1:8" ht="21">
      <c r="A137" s="52"/>
      <c r="B137" s="38"/>
      <c r="C137" s="38"/>
      <c r="D137" s="38"/>
      <c r="E137" s="38"/>
      <c r="F137" s="38"/>
      <c r="G137" s="38"/>
      <c r="H137" s="38"/>
    </row>
    <row r="138" spans="1:8" ht="21">
      <c r="A138" s="52"/>
      <c r="B138" s="38"/>
      <c r="C138" s="38"/>
      <c r="D138" s="38"/>
      <c r="E138" s="38"/>
      <c r="F138" s="38"/>
      <c r="G138" s="38"/>
      <c r="H138" s="38"/>
    </row>
    <row r="139" spans="1:8" ht="21">
      <c r="A139" s="52"/>
      <c r="B139" s="38"/>
      <c r="C139" s="38"/>
      <c r="D139" s="38"/>
      <c r="E139" s="38"/>
      <c r="F139" s="38"/>
      <c r="G139" s="38"/>
      <c r="H139" s="38"/>
    </row>
    <row r="140" spans="1:8" ht="21">
      <c r="A140" s="52"/>
      <c r="B140" s="38"/>
      <c r="C140" s="38"/>
      <c r="D140" s="38"/>
      <c r="E140" s="38"/>
      <c r="F140" s="38"/>
      <c r="G140" s="38"/>
      <c r="H140" s="38"/>
    </row>
    <row r="141" spans="1:8" ht="21">
      <c r="A141" s="52"/>
      <c r="B141" s="38"/>
      <c r="C141" s="38"/>
      <c r="D141" s="38"/>
      <c r="E141" s="38"/>
      <c r="F141" s="38"/>
      <c r="G141" s="38"/>
      <c r="H141" s="38"/>
    </row>
    <row r="142" spans="1:8" ht="21">
      <c r="A142" s="52"/>
      <c r="B142" s="38"/>
      <c r="C142" s="38"/>
      <c r="D142" s="38"/>
      <c r="E142" s="38"/>
      <c r="F142" s="38"/>
      <c r="G142" s="38"/>
      <c r="H142" s="38"/>
    </row>
    <row r="143" spans="1:8" ht="21">
      <c r="A143" s="52"/>
      <c r="B143" s="38"/>
      <c r="C143" s="38"/>
      <c r="D143" s="38"/>
      <c r="E143" s="38"/>
      <c r="F143" s="38"/>
      <c r="G143" s="38"/>
      <c r="H143" s="38"/>
    </row>
    <row r="144" spans="1:8" ht="21">
      <c r="A144" s="52"/>
      <c r="B144" s="38"/>
      <c r="C144" s="38"/>
      <c r="D144" s="38"/>
      <c r="E144" s="38"/>
      <c r="F144" s="38"/>
      <c r="G144" s="38"/>
      <c r="H144" s="38"/>
    </row>
    <row r="145" spans="1:8" ht="21">
      <c r="A145" s="52"/>
      <c r="B145" s="38"/>
      <c r="C145" s="38"/>
      <c r="D145" s="38"/>
      <c r="E145" s="38"/>
      <c r="F145" s="38"/>
      <c r="G145" s="38"/>
      <c r="H145" s="38"/>
    </row>
    <row r="146" spans="1:8" ht="21">
      <c r="A146" s="52"/>
      <c r="B146" s="38"/>
      <c r="C146" s="38"/>
      <c r="D146" s="38"/>
      <c r="E146" s="38"/>
      <c r="F146" s="38"/>
      <c r="G146" s="38"/>
      <c r="H146" s="38"/>
    </row>
    <row r="147" spans="1:8" ht="21">
      <c r="A147" s="52"/>
      <c r="B147" s="38"/>
      <c r="C147" s="38"/>
      <c r="D147" s="38"/>
      <c r="E147" s="38"/>
      <c r="F147" s="38"/>
      <c r="G147" s="38"/>
      <c r="H147" s="38"/>
    </row>
    <row r="148" spans="1:8" ht="21">
      <c r="A148" s="52"/>
      <c r="B148" s="38"/>
      <c r="C148" s="38"/>
      <c r="D148" s="38"/>
      <c r="E148" s="38"/>
      <c r="F148" s="38"/>
      <c r="G148" s="38"/>
      <c r="H148" s="38"/>
    </row>
    <row r="149" spans="1:8" ht="21">
      <c r="A149" s="52"/>
      <c r="B149" s="38"/>
      <c r="C149" s="38"/>
      <c r="D149" s="38"/>
      <c r="E149" s="38"/>
      <c r="F149" s="38"/>
      <c r="G149" s="38"/>
      <c r="H149" s="38"/>
    </row>
    <row r="150" spans="1:8" ht="21">
      <c r="A150" s="52"/>
      <c r="B150" s="38"/>
      <c r="C150" s="38"/>
      <c r="D150" s="38"/>
      <c r="E150" s="38"/>
      <c r="F150" s="38"/>
      <c r="G150" s="38"/>
      <c r="H150" s="38"/>
    </row>
    <row r="151" spans="1:8" ht="21">
      <c r="A151" s="52"/>
      <c r="B151" s="38"/>
      <c r="C151" s="38"/>
      <c r="D151" s="38"/>
      <c r="E151" s="38"/>
      <c r="F151" s="38"/>
      <c r="G151" s="38"/>
      <c r="H151" s="38"/>
    </row>
    <row r="152" spans="1:8" ht="21">
      <c r="A152" s="52"/>
      <c r="B152" s="38"/>
      <c r="C152" s="38"/>
      <c r="D152" s="38"/>
      <c r="E152" s="38"/>
      <c r="F152" s="38"/>
      <c r="G152" s="38"/>
      <c r="H152" s="38"/>
    </row>
    <row r="153" spans="1:8" ht="21">
      <c r="A153" s="52"/>
      <c r="B153" s="38"/>
      <c r="C153" s="38"/>
      <c r="D153" s="38"/>
      <c r="E153" s="38"/>
      <c r="F153" s="38"/>
      <c r="G153" s="38"/>
      <c r="H153" s="38"/>
    </row>
    <row r="154" spans="1:8" ht="21">
      <c r="A154" s="52"/>
      <c r="B154" s="38"/>
      <c r="C154" s="38"/>
      <c r="D154" s="38"/>
      <c r="E154" s="38"/>
      <c r="F154" s="38"/>
      <c r="G154" s="38"/>
      <c r="H154" s="38"/>
    </row>
    <row r="155" spans="1:8" ht="21">
      <c r="A155" s="52"/>
      <c r="B155" s="38"/>
      <c r="C155" s="38"/>
      <c r="D155" s="38"/>
      <c r="E155" s="38"/>
      <c r="F155" s="38"/>
      <c r="G155" s="38"/>
      <c r="H155" s="38"/>
    </row>
    <row r="156" spans="1:8" ht="21">
      <c r="A156" s="52"/>
      <c r="B156" s="38"/>
      <c r="C156" s="38"/>
      <c r="D156" s="38"/>
      <c r="E156" s="38"/>
      <c r="F156" s="38"/>
      <c r="G156" s="38"/>
      <c r="H156" s="38"/>
    </row>
    <row r="157" spans="1:8" ht="21">
      <c r="A157" s="52"/>
      <c r="B157" s="38"/>
      <c r="C157" s="38"/>
      <c r="D157" s="38"/>
      <c r="E157" s="38"/>
      <c r="F157" s="38"/>
      <c r="G157" s="38"/>
      <c r="H157" s="38"/>
    </row>
    <row r="158" spans="1:8" ht="21">
      <c r="A158" s="52"/>
      <c r="B158" s="38"/>
      <c r="C158" s="38"/>
      <c r="D158" s="38"/>
      <c r="E158" s="38"/>
      <c r="F158" s="38"/>
      <c r="G158" s="38"/>
      <c r="H158" s="38"/>
    </row>
    <row r="159" spans="1:8" ht="21">
      <c r="A159" s="52"/>
      <c r="B159" s="38"/>
      <c r="C159" s="38"/>
      <c r="D159" s="38"/>
      <c r="E159" s="38"/>
      <c r="F159" s="38"/>
      <c r="G159" s="38"/>
      <c r="H159" s="38"/>
    </row>
    <row r="160" spans="1:8" ht="21">
      <c r="A160" s="52"/>
      <c r="B160" s="38"/>
      <c r="C160" s="38"/>
      <c r="D160" s="38"/>
      <c r="E160" s="38"/>
      <c r="F160" s="38"/>
      <c r="G160" s="38"/>
      <c r="H160" s="38"/>
    </row>
    <row r="161" spans="1:8" ht="21">
      <c r="A161" s="52"/>
      <c r="B161" s="38"/>
      <c r="C161" s="38"/>
      <c r="D161" s="38"/>
      <c r="E161" s="38"/>
      <c r="F161" s="38"/>
      <c r="G161" s="38"/>
      <c r="H161" s="38"/>
    </row>
    <row r="162" spans="1:8" ht="21">
      <c r="A162" s="52"/>
      <c r="B162" s="38"/>
      <c r="C162" s="38"/>
      <c r="D162" s="38"/>
      <c r="E162" s="38"/>
      <c r="F162" s="38"/>
      <c r="G162" s="38"/>
      <c r="H162" s="38"/>
    </row>
    <row r="163" spans="1:8" ht="21">
      <c r="A163" s="52"/>
      <c r="B163" s="38"/>
      <c r="C163" s="38"/>
      <c r="D163" s="38"/>
      <c r="E163" s="38"/>
      <c r="F163" s="38"/>
      <c r="G163" s="38"/>
      <c r="H163" s="38"/>
    </row>
    <row r="164" spans="1:8" ht="21">
      <c r="A164" s="52"/>
      <c r="B164" s="38"/>
      <c r="C164" s="38"/>
      <c r="D164" s="38"/>
      <c r="E164" s="38"/>
      <c r="F164" s="38"/>
      <c r="G164" s="38"/>
      <c r="H164" s="38"/>
    </row>
    <row r="165" spans="1:8" ht="21">
      <c r="A165" s="52"/>
      <c r="B165" s="38"/>
      <c r="C165" s="38"/>
      <c r="D165" s="38"/>
      <c r="E165" s="38"/>
      <c r="F165" s="38"/>
      <c r="G165" s="38"/>
      <c r="H165" s="38"/>
    </row>
    <row r="166" spans="1:8" ht="21">
      <c r="A166" s="52"/>
      <c r="B166" s="38"/>
      <c r="C166" s="38"/>
      <c r="D166" s="38"/>
      <c r="E166" s="38"/>
      <c r="F166" s="38"/>
      <c r="G166" s="38"/>
      <c r="H166" s="38"/>
    </row>
    <row r="167" spans="1:8" ht="21">
      <c r="A167" s="52"/>
      <c r="B167" s="38"/>
      <c r="C167" s="38"/>
      <c r="D167" s="38"/>
      <c r="E167" s="38"/>
      <c r="F167" s="38"/>
      <c r="G167" s="38"/>
      <c r="H167" s="38"/>
    </row>
    <row r="168" spans="1:8" ht="21">
      <c r="A168" s="52"/>
      <c r="B168" s="38"/>
      <c r="C168" s="38"/>
      <c r="D168" s="38"/>
      <c r="E168" s="38"/>
      <c r="F168" s="38"/>
      <c r="G168" s="38"/>
      <c r="H168" s="38"/>
    </row>
    <row r="169" spans="1:8" ht="21">
      <c r="A169" s="52"/>
      <c r="B169" s="38"/>
      <c r="C169" s="38"/>
      <c r="D169" s="38"/>
      <c r="E169" s="38"/>
      <c r="F169" s="38"/>
      <c r="G169" s="38"/>
      <c r="H169" s="38"/>
    </row>
    <row r="170" spans="1:8" ht="21">
      <c r="A170" s="52"/>
      <c r="B170" s="38"/>
      <c r="C170" s="38"/>
      <c r="D170" s="38"/>
      <c r="E170" s="38"/>
      <c r="F170" s="38"/>
      <c r="G170" s="38"/>
      <c r="H170" s="38"/>
    </row>
    <row r="171" spans="1:8" ht="21">
      <c r="A171" s="52"/>
      <c r="B171" s="38"/>
      <c r="C171" s="38"/>
      <c r="D171" s="38"/>
      <c r="E171" s="38"/>
      <c r="F171" s="38"/>
      <c r="G171" s="38"/>
      <c r="H171" s="38"/>
    </row>
    <row r="172" spans="1:8" ht="21">
      <c r="A172" s="52"/>
      <c r="B172" s="38"/>
      <c r="C172" s="38"/>
      <c r="D172" s="38"/>
      <c r="E172" s="38"/>
      <c r="F172" s="38"/>
      <c r="G172" s="38"/>
      <c r="H172" s="38"/>
    </row>
    <row r="173" spans="1:8" ht="21">
      <c r="A173" s="52"/>
      <c r="B173" s="38"/>
      <c r="C173" s="38"/>
      <c r="D173" s="38"/>
      <c r="E173" s="38"/>
      <c r="F173" s="38"/>
      <c r="G173" s="38"/>
      <c r="H173" s="38"/>
    </row>
    <row r="174" spans="1:8" ht="21">
      <c r="A174" s="52"/>
      <c r="B174" s="38"/>
      <c r="C174" s="38"/>
      <c r="D174" s="38"/>
      <c r="E174" s="38"/>
      <c r="F174" s="38"/>
      <c r="G174" s="38"/>
      <c r="H174" s="38"/>
    </row>
    <row r="175" spans="1:8" ht="21">
      <c r="A175" s="52"/>
      <c r="B175" s="38"/>
      <c r="C175" s="38"/>
      <c r="D175" s="38"/>
      <c r="E175" s="38"/>
      <c r="F175" s="38"/>
      <c r="G175" s="38"/>
      <c r="H175" s="38"/>
    </row>
    <row r="176" spans="1:8" ht="21">
      <c r="A176" s="52"/>
      <c r="B176" s="38"/>
      <c r="C176" s="38"/>
      <c r="D176" s="38"/>
      <c r="E176" s="38"/>
      <c r="F176" s="38"/>
      <c r="G176" s="38"/>
      <c r="H176" s="38"/>
    </row>
    <row r="177" spans="1:8" ht="21">
      <c r="A177" s="52"/>
      <c r="B177" s="38"/>
      <c r="C177" s="38"/>
      <c r="D177" s="38"/>
      <c r="E177" s="38"/>
      <c r="F177" s="38"/>
      <c r="G177" s="38"/>
      <c r="H177" s="38"/>
    </row>
    <row r="178" spans="1:8" ht="21">
      <c r="A178" s="52"/>
      <c r="B178" s="38"/>
      <c r="C178" s="38"/>
      <c r="D178" s="38"/>
      <c r="E178" s="38"/>
      <c r="F178" s="38"/>
      <c r="G178" s="38"/>
      <c r="H178" s="38"/>
    </row>
    <row r="179" spans="1:8" ht="21">
      <c r="A179" s="52"/>
      <c r="B179" s="38"/>
      <c r="C179" s="38"/>
      <c r="D179" s="38"/>
      <c r="E179" s="38"/>
      <c r="F179" s="38"/>
      <c r="G179" s="38"/>
      <c r="H179" s="38"/>
    </row>
    <row r="180" spans="1:8" ht="21">
      <c r="A180" s="52"/>
      <c r="B180" s="38"/>
      <c r="C180" s="38"/>
      <c r="D180" s="38"/>
      <c r="E180" s="38"/>
      <c r="F180" s="38"/>
      <c r="G180" s="38"/>
      <c r="H180" s="38"/>
    </row>
    <row r="181" spans="1:8" ht="21">
      <c r="A181" s="52"/>
      <c r="B181" s="38"/>
      <c r="C181" s="38"/>
      <c r="D181" s="38"/>
      <c r="E181" s="38"/>
      <c r="F181" s="38"/>
      <c r="G181" s="38"/>
      <c r="H181" s="38"/>
    </row>
    <row r="182" spans="1:8" ht="21">
      <c r="A182" s="52"/>
      <c r="B182" s="38"/>
      <c r="C182" s="38"/>
      <c r="D182" s="38"/>
      <c r="E182" s="38"/>
      <c r="F182" s="38"/>
      <c r="G182" s="38"/>
      <c r="H182" s="38"/>
    </row>
    <row r="183" spans="1:8" ht="21">
      <c r="A183" s="52"/>
      <c r="B183" s="38"/>
      <c r="C183" s="38"/>
      <c r="D183" s="38"/>
      <c r="E183" s="38"/>
      <c r="F183" s="38"/>
      <c r="G183" s="38"/>
      <c r="H183" s="38"/>
    </row>
    <row r="184" spans="1:8" ht="21">
      <c r="A184" s="52"/>
      <c r="B184" s="38"/>
      <c r="C184" s="38"/>
      <c r="D184" s="38"/>
      <c r="E184" s="38"/>
      <c r="F184" s="38"/>
      <c r="G184" s="38"/>
      <c r="H184" s="38"/>
    </row>
    <row r="185" spans="1:8" ht="21">
      <c r="A185" s="52"/>
      <c r="B185" s="38"/>
      <c r="C185" s="38"/>
      <c r="D185" s="38"/>
      <c r="E185" s="38"/>
      <c r="F185" s="38"/>
      <c r="G185" s="38"/>
      <c r="H185" s="38"/>
    </row>
    <row r="186" spans="1:8" ht="21">
      <c r="A186" s="52"/>
      <c r="B186" s="38"/>
      <c r="C186" s="38"/>
      <c r="D186" s="38"/>
      <c r="E186" s="38"/>
      <c r="F186" s="38"/>
      <c r="G186" s="38"/>
      <c r="H186" s="38"/>
    </row>
    <row r="187" spans="1:8" ht="21">
      <c r="A187" s="52"/>
      <c r="B187" s="38"/>
      <c r="C187" s="38"/>
      <c r="D187" s="38"/>
      <c r="E187" s="38"/>
      <c r="F187" s="38"/>
      <c r="G187" s="38"/>
      <c r="H187" s="38"/>
    </row>
    <row r="188" spans="1:8" ht="21">
      <c r="A188" s="52"/>
      <c r="B188" s="38"/>
      <c r="C188" s="38"/>
      <c r="D188" s="38"/>
      <c r="E188" s="38"/>
      <c r="F188" s="38"/>
      <c r="G188" s="38"/>
      <c r="H188" s="38"/>
    </row>
    <row r="189" spans="1:8" ht="21">
      <c r="A189" s="52"/>
      <c r="B189" s="38"/>
      <c r="C189" s="38"/>
      <c r="D189" s="38"/>
      <c r="E189" s="38"/>
      <c r="F189" s="38"/>
      <c r="G189" s="38"/>
      <c r="H189" s="38"/>
    </row>
    <row r="190" spans="1:8" ht="21">
      <c r="A190" s="52"/>
      <c r="B190" s="38"/>
      <c r="C190" s="38"/>
      <c r="D190" s="38"/>
      <c r="E190" s="38"/>
      <c r="F190" s="38"/>
      <c r="G190" s="38"/>
      <c r="H190" s="38"/>
    </row>
    <row r="191" spans="1:8" ht="21">
      <c r="A191" s="52"/>
      <c r="B191" s="38"/>
      <c r="C191" s="38"/>
      <c r="D191" s="38"/>
      <c r="E191" s="38"/>
      <c r="F191" s="38"/>
      <c r="G191" s="38"/>
      <c r="H191" s="38"/>
    </row>
    <row r="192" spans="1:8" ht="21">
      <c r="A192" s="52"/>
      <c r="B192" s="38"/>
      <c r="C192" s="38"/>
      <c r="D192" s="38"/>
      <c r="E192" s="38"/>
      <c r="F192" s="38"/>
      <c r="G192" s="38"/>
      <c r="H192" s="38"/>
    </row>
    <row r="193" spans="1:8" ht="21">
      <c r="A193" s="52"/>
      <c r="B193" s="38"/>
      <c r="C193" s="38"/>
      <c r="D193" s="38"/>
      <c r="E193" s="38"/>
      <c r="F193" s="38"/>
      <c r="G193" s="38"/>
      <c r="H193" s="38"/>
    </row>
    <row r="194" spans="1:8" ht="21">
      <c r="A194" s="52"/>
      <c r="B194" s="38"/>
      <c r="C194" s="38"/>
      <c r="D194" s="38"/>
      <c r="E194" s="38"/>
      <c r="F194" s="38"/>
      <c r="G194" s="38"/>
      <c r="H194" s="38"/>
    </row>
    <row r="195" spans="1:8" ht="21">
      <c r="A195" s="52"/>
      <c r="B195" s="38"/>
      <c r="C195" s="38"/>
      <c r="D195" s="38"/>
      <c r="E195" s="38"/>
      <c r="F195" s="38"/>
      <c r="G195" s="38"/>
      <c r="H195" s="38"/>
    </row>
    <row r="196" spans="1:8" ht="21">
      <c r="A196" s="52"/>
      <c r="B196" s="38"/>
      <c r="C196" s="38"/>
      <c r="D196" s="38"/>
      <c r="E196" s="38"/>
      <c r="F196" s="38"/>
      <c r="G196" s="38"/>
      <c r="H196" s="38"/>
    </row>
    <row r="197" spans="1:8" ht="21">
      <c r="A197" s="52"/>
      <c r="B197" s="38"/>
      <c r="C197" s="38"/>
      <c r="D197" s="38"/>
      <c r="E197" s="38"/>
      <c r="F197" s="38"/>
      <c r="G197" s="38"/>
      <c r="H197" s="38"/>
    </row>
    <row r="198" spans="1:8" ht="21">
      <c r="A198" s="52"/>
      <c r="B198" s="38"/>
      <c r="C198" s="38"/>
      <c r="D198" s="38"/>
      <c r="E198" s="38"/>
      <c r="F198" s="38"/>
      <c r="G198" s="38"/>
      <c r="H198" s="38"/>
    </row>
    <row r="199" spans="1:8" ht="21">
      <c r="A199" s="52"/>
      <c r="B199" s="38"/>
      <c r="C199" s="38"/>
      <c r="D199" s="38"/>
      <c r="E199" s="38"/>
      <c r="F199" s="38"/>
      <c r="G199" s="38"/>
      <c r="H199" s="38"/>
    </row>
    <row r="200" spans="1:8" ht="21">
      <c r="A200" s="52"/>
      <c r="B200" s="38"/>
      <c r="C200" s="38"/>
      <c r="D200" s="38"/>
      <c r="E200" s="38"/>
      <c r="F200" s="38"/>
      <c r="G200" s="38"/>
      <c r="H200" s="38"/>
    </row>
    <row r="201" spans="1:8" ht="21">
      <c r="A201" s="52"/>
      <c r="B201" s="38"/>
      <c r="C201" s="38"/>
      <c r="D201" s="38"/>
      <c r="E201" s="38"/>
      <c r="F201" s="38"/>
      <c r="G201" s="38"/>
      <c r="H201" s="38"/>
    </row>
    <row r="202" spans="1:8" ht="21">
      <c r="A202" s="52"/>
      <c r="B202" s="38"/>
      <c r="C202" s="38"/>
      <c r="D202" s="38"/>
      <c r="E202" s="38"/>
      <c r="F202" s="38"/>
      <c r="G202" s="38"/>
      <c r="H202" s="38"/>
    </row>
    <row r="203" spans="1:8" ht="21">
      <c r="A203" s="52"/>
      <c r="B203" s="38"/>
      <c r="C203" s="38"/>
      <c r="D203" s="38"/>
      <c r="E203" s="38"/>
      <c r="F203" s="38"/>
      <c r="G203" s="38"/>
      <c r="H203" s="38"/>
    </row>
    <row r="204" spans="1:8" ht="21">
      <c r="A204" s="52"/>
      <c r="B204" s="38"/>
      <c r="C204" s="38"/>
      <c r="D204" s="38"/>
      <c r="E204" s="38"/>
      <c r="F204" s="38"/>
      <c r="G204" s="38"/>
      <c r="H204" s="38"/>
    </row>
    <row r="205" spans="1:8" ht="21">
      <c r="A205" s="52"/>
      <c r="B205" s="38"/>
      <c r="C205" s="38"/>
      <c r="D205" s="38"/>
      <c r="E205" s="38"/>
      <c r="F205" s="38"/>
      <c r="G205" s="38"/>
      <c r="H205" s="38"/>
    </row>
    <row r="206" spans="1:8" ht="21">
      <c r="A206" s="52"/>
      <c r="B206" s="38"/>
      <c r="C206" s="38"/>
      <c r="D206" s="38"/>
      <c r="E206" s="38"/>
      <c r="F206" s="38"/>
      <c r="G206" s="38"/>
      <c r="H206" s="38"/>
    </row>
    <row r="207" spans="1:8" ht="21">
      <c r="A207" s="52"/>
      <c r="B207" s="38"/>
      <c r="C207" s="38"/>
      <c r="D207" s="38"/>
      <c r="E207" s="38"/>
      <c r="F207" s="38"/>
      <c r="G207" s="38"/>
      <c r="H207" s="38"/>
    </row>
    <row r="208" spans="1:8" ht="21">
      <c r="A208" s="52"/>
      <c r="B208" s="38"/>
      <c r="C208" s="38"/>
      <c r="D208" s="38"/>
      <c r="E208" s="38"/>
      <c r="F208" s="38"/>
      <c r="G208" s="38"/>
      <c r="H208" s="38"/>
    </row>
    <row r="209" spans="1:8" ht="21">
      <c r="A209" s="52"/>
      <c r="B209" s="38"/>
      <c r="C209" s="38"/>
      <c r="D209" s="38"/>
      <c r="E209" s="38"/>
      <c r="F209" s="38"/>
      <c r="G209" s="38"/>
      <c r="H209" s="38"/>
    </row>
    <row r="210" spans="1:8" ht="21">
      <c r="A210" s="52"/>
      <c r="B210" s="38"/>
      <c r="C210" s="38"/>
      <c r="D210" s="38"/>
      <c r="E210" s="38"/>
      <c r="F210" s="38"/>
      <c r="G210" s="38"/>
      <c r="H210" s="38"/>
    </row>
    <row r="211" spans="1:8" ht="21">
      <c r="A211" s="52"/>
      <c r="B211" s="38"/>
      <c r="C211" s="38"/>
      <c r="D211" s="38"/>
      <c r="E211" s="38"/>
      <c r="F211" s="38"/>
      <c r="G211" s="38"/>
      <c r="H211" s="38"/>
    </row>
    <row r="212" spans="1:8" ht="21">
      <c r="A212" s="52"/>
      <c r="B212" s="38"/>
      <c r="C212" s="38"/>
      <c r="D212" s="38"/>
      <c r="E212" s="38"/>
      <c r="F212" s="38"/>
      <c r="G212" s="38"/>
      <c r="H212" s="38"/>
    </row>
    <row r="213" spans="1:8" ht="21">
      <c r="A213" s="52"/>
      <c r="B213" s="38"/>
      <c r="C213" s="38"/>
      <c r="D213" s="38"/>
      <c r="E213" s="38"/>
      <c r="F213" s="38"/>
      <c r="G213" s="38"/>
      <c r="H213" s="38"/>
    </row>
    <row r="214" spans="1:8" ht="21">
      <c r="A214" s="52"/>
      <c r="B214" s="38"/>
      <c r="C214" s="38"/>
      <c r="D214" s="38"/>
      <c r="E214" s="38"/>
      <c r="F214" s="38"/>
      <c r="G214" s="38"/>
      <c r="H214" s="38"/>
    </row>
    <row r="215" spans="1:8" ht="21">
      <c r="A215" s="52"/>
      <c r="B215" s="38"/>
      <c r="C215" s="38"/>
      <c r="D215" s="38"/>
      <c r="E215" s="38"/>
      <c r="F215" s="38"/>
      <c r="G215" s="38"/>
      <c r="H215" s="38"/>
    </row>
    <row r="216" spans="1:8" ht="21">
      <c r="A216" s="52"/>
      <c r="B216" s="38"/>
      <c r="C216" s="38"/>
      <c r="D216" s="38"/>
      <c r="E216" s="38"/>
      <c r="F216" s="38"/>
      <c r="G216" s="38"/>
      <c r="H216" s="38"/>
    </row>
    <row r="217" spans="1:8" ht="21">
      <c r="A217" s="52"/>
      <c r="B217" s="38"/>
      <c r="C217" s="38"/>
      <c r="D217" s="38"/>
      <c r="E217" s="38"/>
      <c r="F217" s="38"/>
      <c r="G217" s="38"/>
      <c r="H217" s="38"/>
    </row>
    <row r="218" spans="1:8" ht="21">
      <c r="A218" s="52"/>
      <c r="B218" s="38"/>
      <c r="C218" s="38"/>
      <c r="D218" s="38"/>
      <c r="E218" s="38"/>
      <c r="F218" s="38"/>
      <c r="G218" s="38"/>
      <c r="H218" s="38"/>
    </row>
    <row r="219" spans="1:8" ht="21">
      <c r="A219" s="52"/>
      <c r="B219" s="38"/>
      <c r="C219" s="38"/>
      <c r="D219" s="38"/>
      <c r="E219" s="38"/>
      <c r="F219" s="38"/>
      <c r="G219" s="38"/>
      <c r="H219" s="38"/>
    </row>
    <row r="220" spans="1:8" ht="21">
      <c r="A220" s="52"/>
      <c r="B220" s="38"/>
      <c r="C220" s="38"/>
      <c r="D220" s="38"/>
      <c r="E220" s="38"/>
      <c r="F220" s="38"/>
      <c r="G220" s="38"/>
      <c r="H220" s="38"/>
    </row>
    <row r="221" spans="1:8" ht="21">
      <c r="A221" s="52"/>
      <c r="B221" s="38"/>
      <c r="C221" s="38"/>
      <c r="D221" s="38"/>
      <c r="E221" s="38"/>
      <c r="F221" s="38"/>
      <c r="G221" s="38"/>
      <c r="H221" s="38"/>
    </row>
    <row r="222" spans="1:8" ht="21">
      <c r="A222" s="52"/>
      <c r="B222" s="38"/>
      <c r="C222" s="38"/>
      <c r="D222" s="38"/>
      <c r="E222" s="38"/>
      <c r="F222" s="38"/>
      <c r="G222" s="38"/>
      <c r="H222" s="38"/>
    </row>
    <row r="223" spans="1:8" ht="21">
      <c r="A223" s="52"/>
      <c r="B223" s="38"/>
      <c r="C223" s="38"/>
      <c r="D223" s="38"/>
      <c r="E223" s="38"/>
      <c r="F223" s="38"/>
      <c r="G223" s="38"/>
      <c r="H223" s="38"/>
    </row>
    <row r="224" spans="1:8" ht="21">
      <c r="A224" s="52"/>
      <c r="B224" s="38"/>
      <c r="C224" s="38"/>
      <c r="D224" s="38"/>
      <c r="E224" s="38"/>
      <c r="F224" s="38"/>
      <c r="G224" s="38"/>
      <c r="H224" s="38"/>
    </row>
    <row r="225" spans="1:8" ht="21">
      <c r="A225" s="52"/>
      <c r="B225" s="38"/>
      <c r="C225" s="38"/>
      <c r="D225" s="38"/>
      <c r="E225" s="38"/>
      <c r="F225" s="38"/>
      <c r="G225" s="38"/>
      <c r="H225" s="38"/>
    </row>
    <row r="226" spans="1:8" ht="21">
      <c r="A226" s="52"/>
      <c r="B226" s="38"/>
      <c r="C226" s="38"/>
      <c r="D226" s="38"/>
      <c r="E226" s="38"/>
      <c r="F226" s="38"/>
      <c r="G226" s="38"/>
      <c r="H226" s="38"/>
    </row>
    <row r="227" spans="1:8" ht="21">
      <c r="A227" s="52"/>
      <c r="B227" s="38"/>
      <c r="C227" s="38"/>
      <c r="D227" s="38"/>
      <c r="E227" s="38"/>
      <c r="F227" s="38"/>
      <c r="G227" s="38"/>
      <c r="H227" s="38"/>
    </row>
    <row r="228" spans="1:8" ht="21">
      <c r="A228" s="52"/>
      <c r="B228" s="38"/>
      <c r="C228" s="38"/>
      <c r="D228" s="38"/>
      <c r="E228" s="38"/>
      <c r="F228" s="38"/>
      <c r="G228" s="38"/>
      <c r="H228" s="38"/>
    </row>
    <row r="229" spans="1:8" ht="21">
      <c r="A229" s="52"/>
      <c r="B229" s="38"/>
      <c r="C229" s="38"/>
      <c r="D229" s="38"/>
      <c r="E229" s="38"/>
      <c r="F229" s="38"/>
      <c r="G229" s="38"/>
      <c r="H229" s="38"/>
    </row>
    <row r="230" spans="1:8" ht="21">
      <c r="A230" s="52"/>
      <c r="B230" s="38"/>
      <c r="C230" s="38"/>
      <c r="D230" s="38"/>
      <c r="E230" s="38"/>
      <c r="F230" s="38"/>
      <c r="G230" s="38"/>
      <c r="H230" s="38"/>
    </row>
    <row r="231" spans="1:8" ht="21">
      <c r="A231" s="52"/>
      <c r="B231" s="38"/>
      <c r="C231" s="38"/>
      <c r="D231" s="38"/>
      <c r="E231" s="38"/>
      <c r="F231" s="38"/>
      <c r="G231" s="38"/>
      <c r="H231" s="38"/>
    </row>
    <row r="232" spans="1:8" ht="21">
      <c r="A232" s="52"/>
      <c r="B232" s="38"/>
      <c r="C232" s="38"/>
      <c r="D232" s="38"/>
      <c r="E232" s="38"/>
      <c r="F232" s="38"/>
      <c r="G232" s="38"/>
      <c r="H232" s="38"/>
    </row>
    <row r="233" spans="1:8" ht="21">
      <c r="A233" s="52"/>
      <c r="B233" s="38"/>
      <c r="C233" s="38"/>
      <c r="D233" s="38"/>
      <c r="E233" s="38"/>
      <c r="F233" s="38"/>
      <c r="G233" s="38"/>
      <c r="H233" s="38"/>
    </row>
    <row r="234" spans="1:8" ht="21">
      <c r="A234" s="52"/>
      <c r="B234" s="38"/>
      <c r="C234" s="38"/>
      <c r="D234" s="38"/>
      <c r="E234" s="38"/>
      <c r="F234" s="38"/>
      <c r="G234" s="38"/>
      <c r="H234" s="38"/>
    </row>
    <row r="235" spans="1:8" ht="21">
      <c r="A235" s="52"/>
      <c r="B235" s="38"/>
      <c r="C235" s="38"/>
      <c r="D235" s="38"/>
      <c r="E235" s="38"/>
      <c r="F235" s="38"/>
      <c r="G235" s="38"/>
      <c r="H235" s="38"/>
    </row>
    <row r="236" spans="1:8" ht="21">
      <c r="A236" s="52"/>
      <c r="B236" s="38"/>
      <c r="C236" s="38"/>
      <c r="D236" s="38"/>
      <c r="E236" s="38"/>
      <c r="F236" s="38"/>
      <c r="G236" s="38"/>
      <c r="H236" s="38"/>
    </row>
    <row r="237" spans="1:8" ht="21">
      <c r="A237" s="52"/>
      <c r="B237" s="38"/>
      <c r="C237" s="38"/>
      <c r="D237" s="38"/>
      <c r="E237" s="38"/>
      <c r="F237" s="38"/>
      <c r="G237" s="38"/>
      <c r="H237" s="38"/>
    </row>
    <row r="238" spans="1:8" ht="21">
      <c r="A238" s="52"/>
      <c r="B238" s="38"/>
      <c r="C238" s="38"/>
      <c r="D238" s="38"/>
      <c r="E238" s="38"/>
      <c r="F238" s="38"/>
      <c r="G238" s="38"/>
      <c r="H238" s="38"/>
    </row>
    <row r="239" spans="1:8" ht="21">
      <c r="A239" s="52"/>
      <c r="B239" s="38"/>
      <c r="C239" s="38"/>
      <c r="D239" s="38"/>
      <c r="E239" s="38"/>
      <c r="F239" s="38"/>
      <c r="G239" s="38"/>
      <c r="H239" s="38"/>
    </row>
    <row r="240" spans="1:8" ht="21">
      <c r="A240" s="52"/>
      <c r="B240" s="38"/>
      <c r="C240" s="38"/>
      <c r="D240" s="38"/>
      <c r="E240" s="38"/>
      <c r="F240" s="38"/>
      <c r="G240" s="38"/>
      <c r="H240" s="38"/>
    </row>
    <row r="241" spans="1:8" ht="21">
      <c r="A241" s="52"/>
      <c r="B241" s="38"/>
      <c r="C241" s="38"/>
      <c r="D241" s="38"/>
      <c r="E241" s="38"/>
      <c r="F241" s="38"/>
      <c r="G241" s="38"/>
      <c r="H241" s="38"/>
    </row>
    <row r="242" spans="1:8" ht="21">
      <c r="A242" s="52"/>
      <c r="B242" s="38"/>
      <c r="C242" s="38"/>
      <c r="D242" s="38"/>
      <c r="E242" s="38"/>
      <c r="F242" s="38"/>
      <c r="G242" s="38"/>
      <c r="H242" s="38"/>
    </row>
    <row r="243" spans="1:8" ht="21">
      <c r="A243" s="52"/>
      <c r="B243" s="38"/>
      <c r="C243" s="38"/>
      <c r="D243" s="38"/>
      <c r="E243" s="38"/>
      <c r="F243" s="38"/>
      <c r="G243" s="38"/>
      <c r="H243" s="38"/>
    </row>
    <row r="244" spans="1:8" ht="21">
      <c r="A244" s="52"/>
      <c r="B244" s="38"/>
      <c r="C244" s="38"/>
      <c r="D244" s="38"/>
      <c r="E244" s="38"/>
      <c r="F244" s="38"/>
      <c r="G244" s="38"/>
      <c r="H244" s="38"/>
    </row>
    <row r="245" spans="1:8" ht="21">
      <c r="A245" s="52"/>
      <c r="B245" s="38"/>
      <c r="C245" s="38"/>
      <c r="D245" s="38"/>
      <c r="E245" s="38"/>
      <c r="F245" s="38"/>
      <c r="G245" s="38"/>
      <c r="H245" s="38"/>
    </row>
    <row r="246" spans="1:8" ht="21">
      <c r="A246" s="52"/>
      <c r="B246" s="38"/>
      <c r="C246" s="38"/>
      <c r="D246" s="38"/>
      <c r="E246" s="38"/>
      <c r="F246" s="38"/>
      <c r="G246" s="38"/>
      <c r="H246" s="38"/>
    </row>
    <row r="247" spans="1:8" ht="21">
      <c r="A247" s="52"/>
      <c r="B247" s="38"/>
      <c r="C247" s="38"/>
      <c r="D247" s="38"/>
      <c r="E247" s="38"/>
      <c r="F247" s="38"/>
      <c r="G247" s="38"/>
      <c r="H247" s="38"/>
    </row>
    <row r="248" spans="1:8" ht="21">
      <c r="A248" s="52"/>
      <c r="B248" s="38"/>
      <c r="C248" s="38"/>
      <c r="D248" s="38"/>
      <c r="E248" s="38"/>
      <c r="F248" s="38"/>
      <c r="G248" s="38"/>
      <c r="H248" s="38"/>
    </row>
    <row r="249" spans="1:8" ht="21">
      <c r="A249" s="52"/>
      <c r="B249" s="38"/>
      <c r="C249" s="38"/>
      <c r="D249" s="38"/>
      <c r="E249" s="38"/>
      <c r="F249" s="38"/>
      <c r="G249" s="38"/>
      <c r="H249" s="38"/>
    </row>
    <row r="250" spans="1:8" ht="21">
      <c r="A250" s="52"/>
      <c r="B250" s="38"/>
      <c r="C250" s="38"/>
      <c r="D250" s="38"/>
      <c r="E250" s="38"/>
      <c r="F250" s="38"/>
      <c r="G250" s="38"/>
      <c r="H250" s="38"/>
    </row>
    <row r="251" spans="1:8" ht="21">
      <c r="A251" s="52"/>
      <c r="B251" s="38"/>
      <c r="C251" s="38"/>
      <c r="D251" s="38"/>
      <c r="E251" s="38"/>
      <c r="F251" s="38"/>
      <c r="G251" s="38"/>
      <c r="H251" s="38"/>
    </row>
    <row r="252" spans="1:8" ht="21">
      <c r="A252" s="52"/>
      <c r="B252" s="38"/>
      <c r="C252" s="38"/>
      <c r="D252" s="38"/>
      <c r="E252" s="38"/>
      <c r="F252" s="38"/>
      <c r="G252" s="38"/>
      <c r="H252" s="38"/>
    </row>
    <row r="253" spans="1:8" ht="21">
      <c r="A253" s="52"/>
      <c r="B253" s="38"/>
      <c r="C253" s="38"/>
      <c r="D253" s="38"/>
      <c r="E253" s="38"/>
      <c r="F253" s="38"/>
      <c r="G253" s="38"/>
      <c r="H253" s="38"/>
    </row>
    <row r="254" spans="1:8" ht="21">
      <c r="A254" s="52"/>
      <c r="B254" s="38"/>
      <c r="C254" s="38"/>
      <c r="D254" s="38"/>
      <c r="E254" s="38"/>
      <c r="F254" s="38"/>
      <c r="G254" s="38"/>
      <c r="H254" s="38"/>
    </row>
    <row r="255" spans="1:8" ht="21">
      <c r="A255" s="52"/>
      <c r="B255" s="38"/>
      <c r="C255" s="38"/>
      <c r="D255" s="38"/>
      <c r="E255" s="38"/>
      <c r="F255" s="38"/>
      <c r="G255" s="38"/>
      <c r="H255" s="38"/>
    </row>
    <row r="256" spans="1:8" ht="21">
      <c r="A256" s="52"/>
      <c r="B256" s="38"/>
      <c r="C256" s="38"/>
      <c r="D256" s="38"/>
      <c r="E256" s="38"/>
      <c r="F256" s="38"/>
      <c r="G256" s="38"/>
      <c r="H256" s="38"/>
    </row>
    <row r="257" spans="1:8" ht="21">
      <c r="A257" s="52"/>
      <c r="B257" s="38"/>
      <c r="C257" s="38"/>
      <c r="D257" s="38"/>
      <c r="E257" s="38"/>
      <c r="F257" s="38"/>
      <c r="G257" s="38"/>
      <c r="H257" s="38"/>
    </row>
    <row r="258" spans="1:8" ht="21">
      <c r="A258" s="52"/>
      <c r="B258" s="38"/>
      <c r="C258" s="38"/>
      <c r="D258" s="38"/>
      <c r="E258" s="38"/>
      <c r="F258" s="38"/>
      <c r="G258" s="38"/>
      <c r="H258" s="38"/>
    </row>
    <row r="259" spans="1:8" ht="21">
      <c r="A259" s="52"/>
      <c r="B259" s="38"/>
      <c r="C259" s="38"/>
      <c r="D259" s="38"/>
      <c r="E259" s="38"/>
      <c r="F259" s="38"/>
      <c r="G259" s="38"/>
      <c r="H259" s="38"/>
    </row>
    <row r="260" spans="1:8" ht="21">
      <c r="A260" s="52"/>
      <c r="B260" s="38"/>
      <c r="C260" s="38"/>
      <c r="D260" s="38"/>
      <c r="E260" s="38"/>
      <c r="F260" s="38"/>
      <c r="G260" s="38"/>
      <c r="H260" s="38"/>
    </row>
    <row r="261" spans="1:8" ht="21">
      <c r="A261" s="52"/>
      <c r="B261" s="38"/>
      <c r="C261" s="38"/>
      <c r="D261" s="38"/>
      <c r="E261" s="38"/>
      <c r="F261" s="38"/>
      <c r="G261" s="38"/>
      <c r="H261" s="38"/>
    </row>
    <row r="262" spans="1:8" ht="21">
      <c r="A262" s="52"/>
      <c r="B262" s="38"/>
      <c r="C262" s="38"/>
      <c r="D262" s="38"/>
      <c r="E262" s="38"/>
      <c r="F262" s="38"/>
      <c r="G262" s="38"/>
      <c r="H262" s="38"/>
    </row>
    <row r="263" spans="1:8" ht="21">
      <c r="A263" s="52"/>
      <c r="B263" s="38"/>
      <c r="C263" s="38"/>
      <c r="D263" s="38"/>
      <c r="E263" s="38"/>
      <c r="F263" s="38"/>
      <c r="G263" s="38"/>
      <c r="H263" s="38"/>
    </row>
    <row r="264" spans="1:8" ht="21">
      <c r="A264" s="52"/>
      <c r="B264" s="38"/>
      <c r="C264" s="38"/>
      <c r="D264" s="38"/>
      <c r="E264" s="38"/>
      <c r="F264" s="38"/>
      <c r="G264" s="38"/>
      <c r="H264" s="38"/>
    </row>
    <row r="265" spans="1:8" ht="21">
      <c r="A265" s="52"/>
      <c r="B265" s="38"/>
      <c r="C265" s="38"/>
      <c r="D265" s="38"/>
      <c r="E265" s="38"/>
      <c r="F265" s="38"/>
      <c r="G265" s="38"/>
      <c r="H265" s="38"/>
    </row>
    <row r="266" spans="1:8" ht="21">
      <c r="A266" s="52"/>
      <c r="B266" s="38"/>
      <c r="C266" s="38"/>
      <c r="D266" s="38"/>
      <c r="E266" s="38"/>
      <c r="F266" s="38"/>
      <c r="G266" s="38"/>
      <c r="H266" s="38"/>
    </row>
    <row r="267" spans="1:8" ht="21">
      <c r="A267" s="52"/>
      <c r="B267" s="38"/>
      <c r="C267" s="38"/>
      <c r="D267" s="38"/>
      <c r="E267" s="38"/>
      <c r="F267" s="38"/>
      <c r="G267" s="38"/>
      <c r="H267" s="38"/>
    </row>
    <row r="268" spans="1:8" ht="21">
      <c r="A268" s="52"/>
      <c r="B268" s="38"/>
      <c r="C268" s="38"/>
      <c r="D268" s="38"/>
      <c r="E268" s="38"/>
      <c r="F268" s="38"/>
      <c r="G268" s="38"/>
      <c r="H268" s="38"/>
    </row>
    <row r="269" spans="1:8" ht="21">
      <c r="A269" s="52"/>
      <c r="B269" s="38"/>
      <c r="C269" s="38"/>
      <c r="D269" s="38"/>
      <c r="E269" s="38"/>
      <c r="F269" s="38"/>
      <c r="G269" s="38"/>
      <c r="H269" s="38"/>
    </row>
    <row r="270" spans="1:8" ht="21">
      <c r="A270" s="52"/>
      <c r="B270" s="38"/>
      <c r="C270" s="38"/>
      <c r="D270" s="38"/>
      <c r="E270" s="38"/>
      <c r="F270" s="38"/>
      <c r="G270" s="38"/>
      <c r="H270" s="38"/>
    </row>
    <row r="271" spans="1:8" ht="21">
      <c r="A271" s="52"/>
      <c r="B271" s="38"/>
      <c r="C271" s="38"/>
      <c r="D271" s="38"/>
      <c r="E271" s="38"/>
      <c r="F271" s="38"/>
      <c r="G271" s="38"/>
      <c r="H271" s="38"/>
    </row>
    <row r="272" spans="1:8" ht="21">
      <c r="A272" s="52"/>
      <c r="B272" s="38"/>
      <c r="C272" s="38"/>
      <c r="D272" s="38"/>
      <c r="E272" s="38"/>
      <c r="F272" s="38"/>
      <c r="G272" s="38"/>
      <c r="H272" s="38"/>
    </row>
    <row r="273" spans="1:8" ht="21">
      <c r="A273" s="52"/>
      <c r="B273" s="38"/>
      <c r="C273" s="38"/>
      <c r="D273" s="38"/>
      <c r="E273" s="38"/>
      <c r="F273" s="38"/>
      <c r="G273" s="38"/>
      <c r="H273" s="38"/>
    </row>
    <row r="274" spans="1:8" ht="21">
      <c r="A274" s="52"/>
      <c r="B274" s="38"/>
      <c r="C274" s="38"/>
      <c r="D274" s="38"/>
      <c r="E274" s="38"/>
      <c r="F274" s="38"/>
      <c r="G274" s="38"/>
      <c r="H274" s="38"/>
    </row>
    <row r="275" spans="1:8" ht="21">
      <c r="A275" s="52"/>
      <c r="B275" s="38"/>
      <c r="C275" s="38"/>
      <c r="D275" s="38"/>
      <c r="E275" s="38"/>
      <c r="F275" s="38"/>
      <c r="G275" s="38"/>
      <c r="H275" s="38"/>
    </row>
    <row r="276" spans="1:8" ht="21">
      <c r="A276" s="52"/>
      <c r="B276" s="38"/>
      <c r="C276" s="38"/>
      <c r="D276" s="38"/>
      <c r="E276" s="38"/>
      <c r="F276" s="38"/>
      <c r="G276" s="38"/>
      <c r="H276" s="38"/>
    </row>
    <row r="277" spans="1:8" ht="21">
      <c r="A277" s="52"/>
      <c r="B277" s="38"/>
      <c r="C277" s="38"/>
      <c r="D277" s="38"/>
      <c r="E277" s="38"/>
      <c r="F277" s="38"/>
      <c r="G277" s="38"/>
      <c r="H277" s="38"/>
    </row>
    <row r="278" spans="1:8" ht="21">
      <c r="A278" s="52"/>
      <c r="B278" s="38"/>
      <c r="C278" s="38"/>
      <c r="D278" s="38"/>
      <c r="E278" s="38"/>
      <c r="F278" s="38"/>
      <c r="G278" s="38"/>
      <c r="H278" s="38"/>
    </row>
    <row r="279" spans="1:8" ht="21">
      <c r="A279" s="52"/>
      <c r="B279" s="38"/>
      <c r="C279" s="38"/>
      <c r="D279" s="38"/>
      <c r="E279" s="38"/>
      <c r="F279" s="38"/>
      <c r="G279" s="38"/>
      <c r="H279" s="38"/>
    </row>
    <row r="280" spans="1:8" ht="21">
      <c r="A280" s="52"/>
      <c r="B280" s="38"/>
      <c r="C280" s="38"/>
      <c r="D280" s="38"/>
      <c r="E280" s="38"/>
      <c r="F280" s="38"/>
      <c r="G280" s="38"/>
      <c r="H280" s="38"/>
    </row>
    <row r="281" spans="1:8" ht="21">
      <c r="A281" s="52"/>
      <c r="B281" s="38"/>
      <c r="C281" s="38"/>
      <c r="D281" s="38"/>
      <c r="E281" s="38"/>
      <c r="F281" s="38"/>
      <c r="G281" s="38"/>
      <c r="H281" s="38"/>
    </row>
    <row r="282" spans="1:8" ht="21">
      <c r="A282" s="52"/>
      <c r="B282" s="38"/>
      <c r="C282" s="38"/>
      <c r="D282" s="38"/>
      <c r="E282" s="38"/>
      <c r="F282" s="38"/>
      <c r="G282" s="38"/>
      <c r="H282" s="38"/>
    </row>
    <row r="283" spans="1:8" ht="21">
      <c r="A283" s="52"/>
      <c r="B283" s="38"/>
      <c r="C283" s="38"/>
      <c r="D283" s="38"/>
      <c r="E283" s="38"/>
      <c r="F283" s="38"/>
      <c r="G283" s="38"/>
      <c r="H283" s="38"/>
    </row>
    <row r="284" spans="1:8" ht="21">
      <c r="A284" s="52"/>
      <c r="B284" s="38"/>
      <c r="C284" s="38"/>
      <c r="D284" s="38"/>
      <c r="E284" s="38"/>
      <c r="F284" s="38"/>
      <c r="G284" s="38"/>
      <c r="H284" s="38"/>
    </row>
    <row r="285" spans="1:8" ht="21">
      <c r="A285" s="52"/>
      <c r="B285" s="38"/>
      <c r="C285" s="38"/>
      <c r="D285" s="38"/>
      <c r="E285" s="38"/>
      <c r="F285" s="38"/>
      <c r="G285" s="38"/>
      <c r="H285" s="38"/>
    </row>
    <row r="286" spans="1:8" ht="21">
      <c r="A286" s="52"/>
      <c r="B286" s="38"/>
      <c r="C286" s="38"/>
      <c r="D286" s="38"/>
      <c r="E286" s="38"/>
      <c r="F286" s="38"/>
      <c r="G286" s="38"/>
      <c r="H286" s="38"/>
    </row>
    <row r="287" spans="1:8" ht="21">
      <c r="A287" s="52"/>
      <c r="B287" s="38"/>
      <c r="C287" s="38"/>
      <c r="D287" s="38"/>
      <c r="E287" s="38"/>
      <c r="F287" s="38"/>
      <c r="G287" s="38"/>
      <c r="H287" s="38"/>
    </row>
    <row r="288" spans="1:8" ht="21">
      <c r="A288" s="52"/>
      <c r="B288" s="38"/>
      <c r="C288" s="38"/>
      <c r="D288" s="38"/>
      <c r="E288" s="38"/>
      <c r="F288" s="38"/>
      <c r="G288" s="38"/>
      <c r="H288" s="38"/>
    </row>
    <row r="289" spans="1:8" ht="21">
      <c r="A289" s="52"/>
      <c r="B289" s="38"/>
      <c r="C289" s="38"/>
      <c r="D289" s="38"/>
      <c r="E289" s="38"/>
      <c r="F289" s="38"/>
      <c r="G289" s="38"/>
      <c r="H289" s="38"/>
    </row>
    <row r="290" spans="1:8" ht="21">
      <c r="A290" s="52"/>
      <c r="B290" s="38"/>
      <c r="C290" s="38"/>
      <c r="D290" s="38"/>
      <c r="E290" s="38"/>
      <c r="F290" s="38"/>
      <c r="G290" s="38"/>
      <c r="H290" s="38"/>
    </row>
    <row r="291" spans="1:8" ht="21">
      <c r="A291" s="52"/>
      <c r="B291" s="38"/>
      <c r="C291" s="38"/>
      <c r="D291" s="38"/>
      <c r="E291" s="38"/>
      <c r="F291" s="38"/>
      <c r="G291" s="38"/>
      <c r="H291" s="38"/>
    </row>
    <row r="292" spans="1:8" ht="21">
      <c r="A292" s="52"/>
      <c r="B292" s="38"/>
      <c r="C292" s="38"/>
      <c r="D292" s="38"/>
      <c r="E292" s="38"/>
      <c r="F292" s="38"/>
      <c r="G292" s="38"/>
      <c r="H292" s="38"/>
    </row>
    <row r="293" spans="1:8" ht="21">
      <c r="A293" s="52"/>
      <c r="B293" s="38"/>
      <c r="C293" s="38"/>
      <c r="D293" s="38"/>
      <c r="E293" s="38"/>
      <c r="F293" s="38"/>
      <c r="G293" s="38"/>
      <c r="H293" s="38"/>
    </row>
    <row r="294" spans="1:8" ht="21">
      <c r="A294" s="52"/>
      <c r="B294" s="38"/>
      <c r="C294" s="38"/>
      <c r="D294" s="38"/>
      <c r="E294" s="38"/>
      <c r="F294" s="38"/>
      <c r="G294" s="38"/>
      <c r="H294" s="38"/>
    </row>
    <row r="295" spans="1:8" ht="21">
      <c r="A295" s="52"/>
      <c r="B295" s="38"/>
      <c r="C295" s="38"/>
      <c r="D295" s="38"/>
      <c r="E295" s="38"/>
      <c r="F295" s="38"/>
      <c r="G295" s="38"/>
      <c r="H295" s="38"/>
    </row>
    <row r="296" spans="1:8" ht="21">
      <c r="A296" s="52"/>
      <c r="B296" s="38"/>
      <c r="C296" s="38"/>
      <c r="D296" s="38"/>
      <c r="E296" s="38"/>
      <c r="F296" s="38"/>
      <c r="G296" s="38"/>
      <c r="H296" s="38"/>
    </row>
    <row r="297" spans="1:8" ht="21">
      <c r="A297" s="52"/>
      <c r="B297" s="38"/>
      <c r="C297" s="38"/>
      <c r="D297" s="38"/>
      <c r="E297" s="38"/>
      <c r="F297" s="38"/>
      <c r="G297" s="38"/>
      <c r="H297" s="38"/>
    </row>
    <row r="298" spans="1:8" ht="21">
      <c r="A298" s="52"/>
      <c r="B298" s="38"/>
      <c r="C298" s="38"/>
      <c r="D298" s="38"/>
      <c r="E298" s="38"/>
      <c r="F298" s="38"/>
      <c r="G298" s="38"/>
      <c r="H298" s="38"/>
    </row>
    <row r="299" spans="1:8" ht="21">
      <c r="A299" s="52"/>
      <c r="B299" s="38"/>
      <c r="C299" s="38"/>
      <c r="D299" s="38"/>
      <c r="E299" s="38"/>
      <c r="F299" s="38"/>
      <c r="G299" s="38"/>
      <c r="H299" s="38"/>
    </row>
    <row r="300" spans="1:8" ht="21">
      <c r="A300" s="52"/>
      <c r="B300" s="38"/>
      <c r="C300" s="38"/>
      <c r="D300" s="38"/>
      <c r="E300" s="38"/>
      <c r="F300" s="38"/>
      <c r="G300" s="38"/>
      <c r="H300" s="38"/>
    </row>
    <row r="301" spans="1:8" ht="21">
      <c r="A301" s="52"/>
      <c r="B301" s="38"/>
      <c r="C301" s="38"/>
      <c r="D301" s="38"/>
      <c r="E301" s="38"/>
      <c r="F301" s="38"/>
      <c r="G301" s="38"/>
      <c r="H301" s="38"/>
    </row>
    <row r="302" spans="1:8" ht="21">
      <c r="A302" s="52"/>
      <c r="B302" s="38"/>
      <c r="C302" s="38"/>
      <c r="D302" s="38"/>
      <c r="E302" s="38"/>
      <c r="F302" s="38"/>
      <c r="G302" s="38"/>
      <c r="H302" s="38"/>
    </row>
    <row r="303" spans="1:8" ht="21">
      <c r="A303" s="52"/>
      <c r="B303" s="38"/>
      <c r="C303" s="38"/>
      <c r="D303" s="38"/>
      <c r="E303" s="38"/>
      <c r="F303" s="38"/>
      <c r="G303" s="38"/>
      <c r="H303" s="38"/>
    </row>
    <row r="304" spans="1:8" ht="21">
      <c r="A304" s="52"/>
      <c r="B304" s="38"/>
      <c r="C304" s="38"/>
      <c r="D304" s="38"/>
      <c r="E304" s="38"/>
      <c r="F304" s="38"/>
      <c r="G304" s="38"/>
      <c r="H304" s="38"/>
    </row>
    <row r="305" spans="1:8" ht="21">
      <c r="A305" s="52"/>
      <c r="B305" s="38"/>
      <c r="C305" s="38"/>
      <c r="D305" s="38"/>
      <c r="E305" s="38"/>
      <c r="F305" s="38"/>
      <c r="G305" s="38"/>
      <c r="H305" s="38"/>
    </row>
    <row r="306" spans="1:8" ht="21">
      <c r="A306" s="52"/>
      <c r="B306" s="38"/>
      <c r="C306" s="38"/>
      <c r="D306" s="38"/>
      <c r="E306" s="38"/>
      <c r="F306" s="38"/>
      <c r="G306" s="38"/>
      <c r="H306" s="38"/>
    </row>
    <row r="307" spans="1:8" ht="21">
      <c r="A307" s="52"/>
      <c r="B307" s="38"/>
      <c r="C307" s="38"/>
      <c r="D307" s="38"/>
      <c r="E307" s="38"/>
      <c r="F307" s="38"/>
      <c r="G307" s="38"/>
      <c r="H307" s="38"/>
    </row>
    <row r="308" spans="1:8" ht="21">
      <c r="A308" s="52"/>
      <c r="B308" s="38"/>
      <c r="C308" s="38"/>
      <c r="D308" s="38"/>
      <c r="E308" s="38"/>
      <c r="F308" s="38"/>
      <c r="G308" s="38"/>
      <c r="H308" s="38"/>
    </row>
    <row r="309" spans="1:8" ht="21">
      <c r="A309" s="52"/>
      <c r="B309" s="38"/>
      <c r="C309" s="38"/>
      <c r="D309" s="38"/>
      <c r="E309" s="38"/>
      <c r="F309" s="38"/>
      <c r="G309" s="38"/>
      <c r="H309" s="38"/>
    </row>
    <row r="310" spans="1:8" ht="21">
      <c r="A310" s="52"/>
      <c r="B310" s="38"/>
      <c r="C310" s="38"/>
      <c r="D310" s="38"/>
      <c r="E310" s="38"/>
      <c r="F310" s="38"/>
      <c r="G310" s="38"/>
      <c r="H310" s="38"/>
    </row>
    <row r="311" spans="1:8" ht="21">
      <c r="A311" s="52"/>
      <c r="B311" s="38"/>
      <c r="C311" s="38"/>
      <c r="D311" s="38"/>
      <c r="E311" s="38"/>
      <c r="F311" s="38"/>
      <c r="G311" s="38"/>
      <c r="H311" s="38"/>
    </row>
    <row r="312" spans="1:8" ht="21">
      <c r="A312" s="52"/>
      <c r="B312" s="38"/>
      <c r="C312" s="38"/>
      <c r="D312" s="38"/>
      <c r="E312" s="38"/>
      <c r="F312" s="38"/>
      <c r="G312" s="38"/>
      <c r="H312" s="38"/>
    </row>
    <row r="313" spans="1:8" ht="21">
      <c r="A313" s="52"/>
      <c r="B313" s="38"/>
      <c r="C313" s="38"/>
      <c r="D313" s="38"/>
      <c r="E313" s="38"/>
      <c r="F313" s="38"/>
      <c r="G313" s="38"/>
      <c r="H313" s="38"/>
    </row>
    <row r="314" spans="1:8" ht="21">
      <c r="A314" s="52"/>
      <c r="B314" s="38"/>
      <c r="C314" s="38"/>
      <c r="D314" s="38"/>
      <c r="E314" s="38"/>
      <c r="F314" s="38"/>
      <c r="G314" s="38"/>
      <c r="H314" s="38"/>
    </row>
    <row r="315" spans="1:8" ht="21">
      <c r="A315" s="52"/>
      <c r="B315" s="38"/>
      <c r="C315" s="38"/>
      <c r="D315" s="38"/>
      <c r="E315" s="38"/>
      <c r="F315" s="38"/>
      <c r="G315" s="38"/>
      <c r="H315" s="38"/>
    </row>
    <row r="316" spans="1:8" ht="21">
      <c r="A316" s="52"/>
      <c r="B316" s="38"/>
      <c r="C316" s="38"/>
      <c r="D316" s="38"/>
      <c r="E316" s="38"/>
      <c r="F316" s="38"/>
      <c r="G316" s="38"/>
      <c r="H316" s="38"/>
    </row>
    <row r="317" spans="1:8" ht="21">
      <c r="A317" s="52"/>
      <c r="B317" s="38"/>
      <c r="C317" s="38"/>
      <c r="D317" s="38"/>
      <c r="E317" s="38"/>
      <c r="F317" s="38"/>
      <c r="G317" s="38"/>
      <c r="H317" s="38"/>
    </row>
    <row r="318" spans="1:8" ht="21">
      <c r="A318" s="52"/>
      <c r="B318" s="38"/>
      <c r="C318" s="38"/>
      <c r="D318" s="38"/>
      <c r="E318" s="38"/>
      <c r="F318" s="38"/>
      <c r="G318" s="38"/>
      <c r="H318" s="38"/>
    </row>
    <row r="319" spans="1:8" ht="21">
      <c r="A319" s="52"/>
      <c r="B319" s="38"/>
      <c r="C319" s="38"/>
      <c r="D319" s="38"/>
      <c r="E319" s="38"/>
      <c r="F319" s="38"/>
      <c r="G319" s="38"/>
      <c r="H319" s="38"/>
    </row>
    <row r="320" spans="1:8" ht="21">
      <c r="A320" s="52"/>
      <c r="B320" s="38"/>
      <c r="C320" s="38"/>
      <c r="D320" s="38"/>
      <c r="E320" s="38"/>
      <c r="F320" s="38"/>
      <c r="G320" s="38"/>
      <c r="H320" s="38"/>
    </row>
    <row r="321" spans="1:8" ht="21">
      <c r="A321" s="52"/>
      <c r="B321" s="38"/>
      <c r="C321" s="38"/>
      <c r="D321" s="38"/>
      <c r="E321" s="38"/>
      <c r="F321" s="38"/>
      <c r="G321" s="38"/>
      <c r="H321" s="38"/>
    </row>
    <row r="322" spans="1:8" ht="21">
      <c r="A322" s="52"/>
      <c r="B322" s="38"/>
      <c r="C322" s="38"/>
      <c r="D322" s="38"/>
      <c r="E322" s="38"/>
      <c r="F322" s="38"/>
      <c r="G322" s="38"/>
      <c r="H322" s="38"/>
    </row>
    <row r="323" spans="1:8" ht="21">
      <c r="A323" s="52"/>
      <c r="B323" s="38"/>
      <c r="C323" s="38"/>
      <c r="D323" s="38"/>
      <c r="E323" s="38"/>
      <c r="F323" s="38"/>
      <c r="G323" s="38"/>
      <c r="H323" s="38"/>
    </row>
    <row r="324" spans="1:8" ht="21">
      <c r="A324" s="52"/>
      <c r="B324" s="38"/>
      <c r="C324" s="38"/>
      <c r="D324" s="38"/>
      <c r="E324" s="38"/>
      <c r="F324" s="38"/>
      <c r="G324" s="38"/>
      <c r="H324" s="38"/>
    </row>
    <row r="325" spans="1:8" ht="21">
      <c r="A325" s="52"/>
      <c r="B325" s="38"/>
      <c r="C325" s="38"/>
      <c r="D325" s="38"/>
      <c r="E325" s="38"/>
      <c r="F325" s="38"/>
      <c r="G325" s="38"/>
      <c r="H325" s="38"/>
    </row>
    <row r="326" spans="1:8" ht="21">
      <c r="A326" s="52"/>
      <c r="B326" s="38"/>
      <c r="C326" s="38"/>
      <c r="D326" s="38"/>
      <c r="E326" s="38"/>
      <c r="F326" s="38"/>
      <c r="G326" s="38"/>
      <c r="H326" s="38"/>
    </row>
    <row r="327" spans="1:8" ht="21">
      <c r="A327" s="52"/>
      <c r="B327" s="38"/>
      <c r="C327" s="38"/>
      <c r="D327" s="38"/>
      <c r="E327" s="38"/>
      <c r="F327" s="38"/>
      <c r="G327" s="38"/>
      <c r="H327" s="38"/>
    </row>
    <row r="328" spans="1:8" ht="21">
      <c r="A328" s="52"/>
      <c r="B328" s="38"/>
      <c r="C328" s="38"/>
      <c r="D328" s="38"/>
      <c r="E328" s="38"/>
      <c r="F328" s="38"/>
      <c r="G328" s="38"/>
      <c r="H328" s="38"/>
    </row>
    <row r="329" spans="1:8" ht="21">
      <c r="A329" s="52"/>
      <c r="B329" s="38"/>
      <c r="C329" s="38"/>
      <c r="D329" s="38"/>
      <c r="E329" s="38"/>
      <c r="F329" s="38"/>
      <c r="G329" s="38"/>
      <c r="H329" s="38"/>
    </row>
    <row r="330" spans="1:8" ht="21">
      <c r="A330" s="52"/>
      <c r="B330" s="38"/>
      <c r="C330" s="38"/>
      <c r="D330" s="38"/>
      <c r="E330" s="38"/>
      <c r="F330" s="38"/>
      <c r="G330" s="38"/>
      <c r="H330" s="38"/>
    </row>
    <row r="331" spans="1:8" ht="21">
      <c r="A331" s="52"/>
      <c r="B331" s="38"/>
      <c r="C331" s="38"/>
      <c r="D331" s="38"/>
      <c r="E331" s="38"/>
      <c r="F331" s="38"/>
      <c r="G331" s="38"/>
      <c r="H331" s="38"/>
    </row>
    <row r="332" spans="1:8" ht="21">
      <c r="A332" s="52"/>
      <c r="B332" s="38"/>
      <c r="C332" s="38"/>
      <c r="D332" s="38"/>
      <c r="E332" s="38"/>
      <c r="F332" s="38"/>
      <c r="G332" s="38"/>
      <c r="H332" s="38"/>
    </row>
    <row r="333" spans="1:8" ht="21">
      <c r="A333" s="52"/>
      <c r="B333" s="38"/>
      <c r="C333" s="38"/>
      <c r="D333" s="38"/>
      <c r="E333" s="38"/>
      <c r="F333" s="38"/>
      <c r="G333" s="38"/>
      <c r="H333" s="38"/>
    </row>
    <row r="334" spans="1:8" ht="21">
      <c r="A334" s="52"/>
      <c r="B334" s="38"/>
      <c r="C334" s="38"/>
      <c r="D334" s="38"/>
      <c r="E334" s="38"/>
      <c r="F334" s="38"/>
      <c r="G334" s="38"/>
      <c r="H334" s="38"/>
    </row>
    <row r="335" spans="1:8" ht="21">
      <c r="A335" s="52"/>
      <c r="B335" s="38"/>
      <c r="C335" s="38"/>
      <c r="D335" s="38"/>
      <c r="E335" s="38"/>
      <c r="F335" s="38"/>
      <c r="G335" s="38"/>
      <c r="H335" s="38"/>
    </row>
    <row r="336" spans="1:8" ht="21">
      <c r="A336" s="52"/>
      <c r="B336" s="38"/>
      <c r="C336" s="38"/>
      <c r="D336" s="38"/>
      <c r="E336" s="38"/>
      <c r="F336" s="38"/>
      <c r="G336" s="38"/>
      <c r="H336" s="38"/>
    </row>
    <row r="337" spans="1:8" ht="21">
      <c r="A337" s="52"/>
      <c r="B337" s="38"/>
      <c r="C337" s="38"/>
      <c r="D337" s="38"/>
      <c r="E337" s="38"/>
      <c r="F337" s="38"/>
      <c r="G337" s="38"/>
      <c r="H337" s="38"/>
    </row>
    <row r="338" spans="1:8" ht="21">
      <c r="A338" s="52"/>
      <c r="B338" s="38"/>
      <c r="C338" s="38"/>
      <c r="D338" s="38"/>
      <c r="E338" s="38"/>
      <c r="F338" s="38"/>
      <c r="G338" s="38"/>
      <c r="H338" s="38"/>
    </row>
    <row r="339" spans="1:8" ht="21">
      <c r="A339" s="52"/>
      <c r="B339" s="38"/>
      <c r="C339" s="38"/>
      <c r="D339" s="38"/>
      <c r="E339" s="38"/>
      <c r="F339" s="38"/>
      <c r="G339" s="38"/>
      <c r="H339" s="38"/>
    </row>
    <row r="340" spans="1:8" ht="21">
      <c r="A340" s="52"/>
      <c r="B340" s="38"/>
      <c r="C340" s="38"/>
      <c r="D340" s="38"/>
      <c r="E340" s="38"/>
      <c r="F340" s="38"/>
      <c r="G340" s="38"/>
      <c r="H340" s="38"/>
    </row>
    <row r="341" spans="1:8" ht="21">
      <c r="A341" s="52"/>
      <c r="B341" s="38"/>
      <c r="C341" s="38"/>
      <c r="D341" s="38"/>
      <c r="E341" s="38"/>
      <c r="F341" s="38"/>
      <c r="G341" s="38"/>
      <c r="H341" s="38"/>
    </row>
    <row r="342" spans="1:8" ht="21">
      <c r="A342" s="52"/>
      <c r="B342" s="38"/>
      <c r="C342" s="38"/>
      <c r="D342" s="38"/>
      <c r="E342" s="38"/>
      <c r="F342" s="38"/>
      <c r="G342" s="38"/>
      <c r="H342" s="38"/>
    </row>
    <row r="343" spans="1:8" ht="21">
      <c r="A343" s="52"/>
      <c r="B343" s="38"/>
      <c r="C343" s="38"/>
      <c r="D343" s="38"/>
      <c r="E343" s="38"/>
      <c r="F343" s="38"/>
      <c r="G343" s="38"/>
      <c r="H343" s="38"/>
    </row>
    <row r="344" spans="1:8" ht="21">
      <c r="A344" s="52"/>
      <c r="B344" s="38"/>
      <c r="C344" s="38"/>
      <c r="D344" s="38"/>
      <c r="E344" s="38"/>
      <c r="F344" s="38"/>
      <c r="G344" s="38"/>
      <c r="H344" s="38"/>
    </row>
    <row r="345" spans="1:8" ht="21">
      <c r="A345" s="52"/>
      <c r="B345" s="38"/>
      <c r="C345" s="38"/>
      <c r="D345" s="38"/>
      <c r="E345" s="38"/>
      <c r="F345" s="38"/>
      <c r="G345" s="38"/>
      <c r="H345" s="38"/>
    </row>
    <row r="346" spans="1:8" ht="21">
      <c r="A346" s="52"/>
      <c r="B346" s="38"/>
      <c r="C346" s="38"/>
      <c r="D346" s="38"/>
      <c r="E346" s="38"/>
      <c r="F346" s="38"/>
      <c r="G346" s="38"/>
      <c r="H346" s="38"/>
    </row>
    <row r="347" spans="1:8" ht="21">
      <c r="A347" s="52"/>
      <c r="B347" s="38"/>
      <c r="C347" s="38"/>
      <c r="D347" s="38"/>
      <c r="E347" s="38"/>
      <c r="F347" s="38"/>
      <c r="G347" s="38"/>
      <c r="H347" s="38"/>
    </row>
    <row r="348" spans="1:8" ht="21">
      <c r="A348" s="52"/>
      <c r="B348" s="38"/>
      <c r="C348" s="38"/>
      <c r="D348" s="38"/>
      <c r="E348" s="38"/>
      <c r="F348" s="38"/>
      <c r="G348" s="38"/>
      <c r="H348" s="38"/>
    </row>
    <row r="349" spans="1:8" ht="21">
      <c r="A349" s="52"/>
      <c r="B349" s="38"/>
      <c r="C349" s="38"/>
      <c r="D349" s="38"/>
      <c r="E349" s="38"/>
      <c r="F349" s="38"/>
      <c r="G349" s="38"/>
      <c r="H349" s="38"/>
    </row>
    <row r="350" spans="1:8" ht="21">
      <c r="A350" s="52"/>
      <c r="B350" s="38"/>
      <c r="C350" s="38"/>
      <c r="D350" s="38"/>
      <c r="E350" s="38"/>
      <c r="F350" s="38"/>
      <c r="G350" s="38"/>
      <c r="H350" s="38"/>
    </row>
    <row r="351" spans="1:8" ht="21">
      <c r="A351" s="52"/>
      <c r="B351" s="38"/>
      <c r="C351" s="38"/>
      <c r="D351" s="38"/>
      <c r="E351" s="38"/>
      <c r="F351" s="38"/>
      <c r="G351" s="38"/>
      <c r="H351" s="38"/>
    </row>
    <row r="352" spans="1:8" ht="21">
      <c r="A352" s="52"/>
      <c r="B352" s="38"/>
      <c r="C352" s="38"/>
      <c r="D352" s="38"/>
      <c r="E352" s="38"/>
      <c r="F352" s="38"/>
      <c r="G352" s="38"/>
      <c r="H352" s="38"/>
    </row>
    <row r="353" spans="1:8" ht="21">
      <c r="A353" s="52"/>
      <c r="B353" s="38"/>
      <c r="C353" s="38"/>
      <c r="D353" s="38"/>
      <c r="E353" s="38"/>
      <c r="F353" s="38"/>
      <c r="G353" s="38"/>
      <c r="H353" s="38"/>
    </row>
    <row r="354" spans="1:8" ht="21">
      <c r="A354" s="52"/>
      <c r="B354" s="38"/>
      <c r="C354" s="38"/>
      <c r="D354" s="38"/>
      <c r="E354" s="38"/>
      <c r="F354" s="38"/>
      <c r="G354" s="38"/>
      <c r="H354" s="38"/>
    </row>
    <row r="355" spans="1:8" ht="21">
      <c r="A355" s="52"/>
      <c r="B355" s="38"/>
      <c r="C355" s="38"/>
      <c r="D355" s="38"/>
      <c r="E355" s="38"/>
      <c r="F355" s="38"/>
      <c r="G355" s="38"/>
      <c r="H355" s="38"/>
    </row>
    <row r="356" spans="1:8" ht="21">
      <c r="A356" s="52"/>
      <c r="B356" s="38"/>
      <c r="C356" s="38"/>
      <c r="D356" s="38"/>
      <c r="E356" s="38"/>
      <c r="F356" s="38"/>
      <c r="G356" s="38"/>
      <c r="H356" s="38"/>
    </row>
    <row r="357" spans="1:8" ht="21">
      <c r="A357" s="52"/>
      <c r="B357" s="38"/>
      <c r="C357" s="38"/>
      <c r="D357" s="38"/>
      <c r="E357" s="38"/>
      <c r="F357" s="38"/>
      <c r="G357" s="38"/>
      <c r="H357" s="38"/>
    </row>
    <row r="358" spans="1:8" ht="21">
      <c r="A358" s="52"/>
      <c r="B358" s="38"/>
      <c r="C358" s="38"/>
      <c r="D358" s="38"/>
      <c r="E358" s="38"/>
      <c r="F358" s="38"/>
      <c r="G358" s="38"/>
      <c r="H358" s="38"/>
    </row>
    <row r="359" spans="1:8" ht="21">
      <c r="A359" s="52"/>
      <c r="B359" s="38"/>
      <c r="C359" s="38"/>
      <c r="D359" s="38"/>
      <c r="E359" s="38"/>
      <c r="F359" s="38"/>
      <c r="G359" s="38"/>
      <c r="H359" s="38"/>
    </row>
    <row r="360" spans="1:8" ht="21">
      <c r="A360" s="52"/>
      <c r="B360" s="38"/>
      <c r="C360" s="38"/>
      <c r="D360" s="38"/>
      <c r="E360" s="38"/>
      <c r="F360" s="38"/>
      <c r="G360" s="38"/>
      <c r="H360" s="38"/>
    </row>
    <row r="361" spans="1:8" ht="21">
      <c r="A361" s="52"/>
      <c r="B361" s="38"/>
      <c r="C361" s="38"/>
      <c r="D361" s="38"/>
      <c r="E361" s="38"/>
      <c r="F361" s="38"/>
      <c r="G361" s="38"/>
      <c r="H361" s="38"/>
    </row>
    <row r="362" spans="1:8" ht="21">
      <c r="A362" s="52"/>
      <c r="B362" s="38"/>
      <c r="C362" s="38"/>
      <c r="D362" s="38"/>
      <c r="E362" s="38"/>
      <c r="F362" s="38"/>
      <c r="G362" s="38"/>
      <c r="H362" s="38"/>
    </row>
    <row r="363" spans="1:8" ht="21">
      <c r="A363" s="52"/>
      <c r="B363" s="38"/>
      <c r="C363" s="38"/>
      <c r="D363" s="38"/>
      <c r="E363" s="38"/>
      <c r="F363" s="38"/>
      <c r="G363" s="38"/>
      <c r="H363" s="38"/>
    </row>
    <row r="364" spans="1:8" ht="21">
      <c r="A364" s="52"/>
      <c r="B364" s="38"/>
      <c r="C364" s="38"/>
      <c r="D364" s="38"/>
      <c r="E364" s="38"/>
      <c r="F364" s="38"/>
      <c r="G364" s="38"/>
      <c r="H364" s="38"/>
    </row>
    <row r="365" spans="1:8" ht="21">
      <c r="A365" s="52"/>
      <c r="B365" s="38"/>
      <c r="C365" s="38"/>
      <c r="D365" s="38"/>
      <c r="E365" s="38"/>
      <c r="F365" s="38"/>
      <c r="G365" s="38"/>
      <c r="H365" s="38"/>
    </row>
    <row r="366" spans="1:8" ht="21">
      <c r="A366" s="52"/>
      <c r="B366" s="38"/>
      <c r="C366" s="38"/>
      <c r="D366" s="38"/>
      <c r="E366" s="38"/>
      <c r="F366" s="38"/>
      <c r="G366" s="38"/>
      <c r="H366" s="38"/>
    </row>
    <row r="367" spans="1:8" ht="21">
      <c r="A367" s="52"/>
      <c r="B367" s="38"/>
      <c r="C367" s="38"/>
      <c r="D367" s="38"/>
      <c r="E367" s="38"/>
      <c r="F367" s="38"/>
      <c r="G367" s="38"/>
      <c r="H367" s="38"/>
    </row>
    <row r="368" spans="1:8" ht="21">
      <c r="A368" s="52"/>
      <c r="B368" s="38"/>
      <c r="C368" s="38"/>
      <c r="D368" s="38"/>
      <c r="E368" s="38"/>
      <c r="F368" s="38"/>
      <c r="G368" s="38"/>
      <c r="H368" s="38"/>
    </row>
    <row r="369" spans="1:8" ht="21">
      <c r="A369" s="52"/>
      <c r="B369" s="38"/>
      <c r="C369" s="38"/>
      <c r="D369" s="38"/>
      <c r="E369" s="38"/>
      <c r="F369" s="38"/>
      <c r="G369" s="38"/>
      <c r="H369" s="38"/>
    </row>
    <row r="370" spans="1:8" ht="21">
      <c r="A370" s="52"/>
      <c r="B370" s="38"/>
      <c r="C370" s="38"/>
      <c r="D370" s="38"/>
      <c r="E370" s="38"/>
      <c r="F370" s="38"/>
      <c r="G370" s="38"/>
      <c r="H370" s="38"/>
    </row>
    <row r="371" spans="1:8" ht="21">
      <c r="A371" s="52"/>
      <c r="B371" s="38"/>
      <c r="C371" s="38"/>
      <c r="D371" s="38"/>
      <c r="E371" s="38"/>
      <c r="F371" s="38"/>
      <c r="G371" s="38"/>
      <c r="H371" s="38"/>
    </row>
    <row r="372" spans="1:8" ht="21">
      <c r="A372" s="52"/>
      <c r="B372" s="38"/>
      <c r="C372" s="38"/>
      <c r="D372" s="38"/>
      <c r="E372" s="38"/>
      <c r="F372" s="38"/>
      <c r="G372" s="38"/>
      <c r="H372" s="38"/>
    </row>
    <row r="373" spans="1:8" ht="21">
      <c r="A373" s="52"/>
      <c r="B373" s="38"/>
      <c r="C373" s="38"/>
      <c r="D373" s="38"/>
      <c r="E373" s="38"/>
      <c r="F373" s="38"/>
      <c r="G373" s="38"/>
      <c r="H373" s="38"/>
    </row>
    <row r="374" spans="1:8" ht="21">
      <c r="A374" s="52"/>
      <c r="B374" s="38"/>
      <c r="C374" s="38"/>
      <c r="D374" s="38"/>
      <c r="E374" s="38"/>
      <c r="F374" s="38"/>
      <c r="G374" s="38"/>
      <c r="H374" s="38"/>
    </row>
    <row r="375" spans="1:8" ht="21">
      <c r="A375" s="52"/>
      <c r="B375" s="38"/>
      <c r="C375" s="38"/>
      <c r="D375" s="38"/>
      <c r="E375" s="38"/>
      <c r="F375" s="38"/>
      <c r="G375" s="38"/>
      <c r="H375" s="38"/>
    </row>
    <row r="376" spans="1:8" ht="21">
      <c r="A376" s="52"/>
      <c r="B376" s="38"/>
      <c r="C376" s="38"/>
      <c r="D376" s="38"/>
      <c r="E376" s="38"/>
      <c r="F376" s="38"/>
      <c r="G376" s="38"/>
      <c r="H376" s="38"/>
    </row>
    <row r="377" spans="1:8" ht="21">
      <c r="A377" s="52"/>
      <c r="B377" s="38"/>
      <c r="C377" s="38"/>
      <c r="D377" s="38"/>
      <c r="E377" s="38"/>
      <c r="F377" s="38"/>
      <c r="G377" s="38"/>
      <c r="H377" s="38"/>
    </row>
    <row r="378" spans="1:8" ht="21">
      <c r="A378" s="52"/>
      <c r="B378" s="38"/>
      <c r="C378" s="38"/>
      <c r="D378" s="38"/>
      <c r="E378" s="38"/>
      <c r="F378" s="38"/>
      <c r="G378" s="38"/>
      <c r="H378" s="38"/>
    </row>
    <row r="379" spans="1:8" ht="21">
      <c r="A379" s="52"/>
      <c r="B379" s="38"/>
      <c r="C379" s="38"/>
      <c r="D379" s="38"/>
      <c r="E379" s="38"/>
      <c r="F379" s="38"/>
      <c r="G379" s="38"/>
      <c r="H379" s="38"/>
    </row>
    <row r="380" spans="1:8" ht="21">
      <c r="A380" s="52"/>
      <c r="B380" s="38"/>
      <c r="C380" s="38"/>
      <c r="D380" s="38"/>
      <c r="E380" s="38"/>
      <c r="F380" s="38"/>
      <c r="G380" s="38"/>
      <c r="H380" s="38"/>
    </row>
    <row r="381" spans="1:8" ht="21">
      <c r="A381" s="52"/>
      <c r="B381" s="38"/>
      <c r="C381" s="38"/>
      <c r="D381" s="38"/>
      <c r="E381" s="38"/>
      <c r="F381" s="38"/>
      <c r="G381" s="38"/>
      <c r="H381" s="38"/>
    </row>
    <row r="382" spans="1:8" ht="21">
      <c r="A382" s="52"/>
      <c r="B382" s="38"/>
      <c r="C382" s="38"/>
      <c r="D382" s="38"/>
      <c r="E382" s="38"/>
      <c r="F382" s="38"/>
      <c r="G382" s="38"/>
      <c r="H382" s="38"/>
    </row>
    <row r="383" spans="1:8" ht="21">
      <c r="A383" s="52"/>
      <c r="B383" s="38"/>
      <c r="C383" s="38"/>
      <c r="D383" s="38"/>
      <c r="E383" s="38"/>
      <c r="F383" s="38"/>
      <c r="G383" s="38"/>
      <c r="H383" s="38"/>
    </row>
    <row r="384" spans="1:8" ht="21">
      <c r="A384" s="52"/>
      <c r="B384" s="38"/>
      <c r="C384" s="38"/>
      <c r="D384" s="38"/>
      <c r="E384" s="38"/>
      <c r="F384" s="38"/>
      <c r="G384" s="38"/>
      <c r="H384" s="38"/>
    </row>
    <row r="385" spans="1:8" ht="21">
      <c r="A385" s="52"/>
      <c r="B385" s="38"/>
      <c r="C385" s="38"/>
      <c r="D385" s="38"/>
      <c r="E385" s="38"/>
      <c r="F385" s="38"/>
      <c r="G385" s="38"/>
      <c r="H385" s="38"/>
    </row>
    <row r="386" spans="1:8" ht="21">
      <c r="A386" s="52"/>
      <c r="B386" s="38"/>
      <c r="C386" s="38"/>
      <c r="D386" s="38"/>
      <c r="E386" s="38"/>
      <c r="F386" s="38"/>
      <c r="G386" s="38"/>
      <c r="H386" s="38"/>
    </row>
    <row r="387" spans="1:8" ht="21">
      <c r="A387" s="52"/>
      <c r="B387" s="38"/>
      <c r="C387" s="38"/>
      <c r="D387" s="38"/>
      <c r="E387" s="38"/>
      <c r="F387" s="38"/>
      <c r="G387" s="38"/>
      <c r="H387" s="38"/>
    </row>
    <row r="388" spans="1:8" ht="21">
      <c r="A388" s="52"/>
      <c r="B388" s="38"/>
      <c r="C388" s="38"/>
      <c r="D388" s="38"/>
      <c r="E388" s="38"/>
      <c r="F388" s="38"/>
      <c r="G388" s="38"/>
      <c r="H388" s="38"/>
    </row>
    <row r="389" spans="1:8" ht="21">
      <c r="A389" s="52"/>
      <c r="B389" s="38"/>
      <c r="C389" s="38"/>
      <c r="D389" s="38"/>
      <c r="E389" s="38"/>
      <c r="F389" s="38"/>
      <c r="G389" s="38"/>
      <c r="H389" s="38"/>
    </row>
    <row r="390" spans="1:8" ht="21">
      <c r="A390" s="52"/>
      <c r="B390" s="38"/>
      <c r="C390" s="38"/>
      <c r="D390" s="38"/>
      <c r="E390" s="38"/>
      <c r="F390" s="38"/>
      <c r="G390" s="38"/>
      <c r="H390" s="38"/>
    </row>
    <row r="391" spans="1:8" ht="21">
      <c r="A391" s="52"/>
      <c r="B391" s="38"/>
      <c r="C391" s="38"/>
      <c r="D391" s="38"/>
      <c r="E391" s="38"/>
      <c r="F391" s="38"/>
      <c r="G391" s="38"/>
      <c r="H391" s="38"/>
    </row>
    <row r="392" spans="1:8" ht="21">
      <c r="A392" s="52"/>
      <c r="B392" s="38"/>
      <c r="C392" s="38"/>
      <c r="D392" s="38"/>
      <c r="E392" s="38"/>
      <c r="F392" s="38"/>
      <c r="G392" s="38"/>
      <c r="H392" s="38"/>
    </row>
    <row r="393" spans="1:8" ht="21">
      <c r="A393" s="52"/>
      <c r="B393" s="38"/>
      <c r="C393" s="38"/>
      <c r="D393" s="38"/>
      <c r="E393" s="38"/>
      <c r="F393" s="38"/>
      <c r="G393" s="38"/>
      <c r="H393" s="38"/>
    </row>
    <row r="394" spans="1:8" ht="21">
      <c r="A394" s="52"/>
      <c r="B394" s="38"/>
      <c r="C394" s="38"/>
      <c r="D394" s="38"/>
      <c r="E394" s="38"/>
      <c r="F394" s="38"/>
      <c r="G394" s="38"/>
      <c r="H394" s="38"/>
    </row>
    <row r="395" spans="1:8" ht="21">
      <c r="A395" s="52"/>
      <c r="B395" s="38"/>
      <c r="C395" s="38"/>
      <c r="D395" s="38"/>
      <c r="E395" s="38"/>
      <c r="F395" s="38"/>
      <c r="G395" s="38"/>
      <c r="H395" s="38"/>
    </row>
    <row r="396" spans="1:8" ht="21">
      <c r="A396" s="52"/>
      <c r="B396" s="38"/>
      <c r="C396" s="38"/>
      <c r="D396" s="38"/>
      <c r="E396" s="38"/>
      <c r="F396" s="38"/>
      <c r="G396" s="38"/>
      <c r="H396" s="38"/>
    </row>
    <row r="397" spans="1:8" ht="21">
      <c r="A397" s="52"/>
      <c r="B397" s="38"/>
      <c r="C397" s="38"/>
      <c r="D397" s="38"/>
      <c r="E397" s="38"/>
      <c r="F397" s="38"/>
      <c r="G397" s="38"/>
      <c r="H397" s="38"/>
    </row>
    <row r="398" spans="1:8" ht="21">
      <c r="A398" s="52"/>
      <c r="B398" s="38"/>
      <c r="C398" s="38"/>
      <c r="D398" s="38"/>
      <c r="E398" s="38"/>
      <c r="F398" s="38"/>
      <c r="G398" s="38"/>
      <c r="H398" s="38"/>
    </row>
    <row r="399" spans="1:8" ht="21">
      <c r="A399" s="52"/>
      <c r="B399" s="38"/>
      <c r="C399" s="38"/>
      <c r="D399" s="38"/>
      <c r="E399" s="38"/>
      <c r="F399" s="38"/>
      <c r="G399" s="38"/>
      <c r="H399" s="38"/>
    </row>
    <row r="400" spans="1:8" ht="21">
      <c r="A400" s="52"/>
      <c r="B400" s="38"/>
      <c r="C400" s="38"/>
      <c r="D400" s="38"/>
      <c r="E400" s="38"/>
      <c r="F400" s="38"/>
      <c r="G400" s="38"/>
      <c r="H400" s="38"/>
    </row>
    <row r="401" spans="1:8" ht="21">
      <c r="A401" s="52"/>
      <c r="B401" s="38"/>
      <c r="C401" s="38"/>
      <c r="D401" s="38"/>
      <c r="E401" s="38"/>
      <c r="F401" s="38"/>
      <c r="G401" s="38"/>
      <c r="H401" s="38"/>
    </row>
    <row r="402" spans="1:8" ht="21">
      <c r="A402" s="52"/>
      <c r="B402" s="38"/>
      <c r="C402" s="38"/>
      <c r="D402" s="38"/>
      <c r="E402" s="38"/>
      <c r="F402" s="38"/>
      <c r="G402" s="38"/>
      <c r="H402" s="38"/>
    </row>
    <row r="403" spans="1:8" ht="21">
      <c r="A403" s="52"/>
      <c r="B403" s="38"/>
      <c r="C403" s="38"/>
      <c r="D403" s="38"/>
      <c r="E403" s="38"/>
      <c r="F403" s="38"/>
      <c r="G403" s="38"/>
      <c r="H403" s="38"/>
    </row>
    <row r="404" spans="1:8" ht="21">
      <c r="A404" s="52"/>
      <c r="B404" s="38"/>
      <c r="C404" s="38"/>
      <c r="D404" s="38"/>
      <c r="E404" s="38"/>
      <c r="F404" s="38"/>
      <c r="G404" s="38"/>
      <c r="H404" s="38"/>
    </row>
    <row r="405" spans="1:8" ht="21">
      <c r="A405" s="52"/>
      <c r="B405" s="38"/>
      <c r="C405" s="38"/>
      <c r="D405" s="38"/>
      <c r="E405" s="38"/>
      <c r="F405" s="38"/>
      <c r="G405" s="38"/>
      <c r="H405" s="38"/>
    </row>
    <row r="406" spans="1:8" ht="21">
      <c r="A406" s="52"/>
      <c r="B406" s="38"/>
      <c r="C406" s="38"/>
      <c r="D406" s="38"/>
      <c r="E406" s="38"/>
      <c r="F406" s="38"/>
      <c r="G406" s="38"/>
      <c r="H406" s="38"/>
    </row>
    <row r="407" spans="1:8" ht="21">
      <c r="A407" s="52"/>
      <c r="B407" s="38"/>
      <c r="C407" s="38"/>
      <c r="D407" s="38"/>
      <c r="E407" s="38"/>
      <c r="F407" s="38"/>
      <c r="G407" s="38"/>
      <c r="H407" s="38"/>
    </row>
    <row r="408" spans="1:8" ht="21">
      <c r="A408" s="52"/>
      <c r="B408" s="38"/>
      <c r="C408" s="38"/>
      <c r="D408" s="38"/>
      <c r="E408" s="38"/>
      <c r="F408" s="38"/>
      <c r="G408" s="38"/>
      <c r="H408" s="38"/>
    </row>
    <row r="409" spans="1:8" ht="21">
      <c r="A409" s="52"/>
      <c r="B409" s="38"/>
      <c r="C409" s="38"/>
      <c r="D409" s="38"/>
      <c r="E409" s="38"/>
      <c r="F409" s="38"/>
      <c r="G409" s="38"/>
      <c r="H409" s="38"/>
    </row>
    <row r="410" spans="1:8" ht="21">
      <c r="A410" s="52"/>
      <c r="B410" s="38"/>
      <c r="C410" s="38"/>
      <c r="D410" s="38"/>
      <c r="E410" s="38"/>
      <c r="F410" s="38"/>
      <c r="G410" s="38"/>
      <c r="H410" s="38"/>
    </row>
    <row r="411" spans="1:8" ht="21">
      <c r="A411" s="52"/>
      <c r="B411" s="38"/>
      <c r="C411" s="38"/>
      <c r="D411" s="38"/>
      <c r="E411" s="38"/>
      <c r="F411" s="38"/>
      <c r="G411" s="38"/>
      <c r="H411" s="38"/>
    </row>
    <row r="412" spans="1:8" ht="21">
      <c r="A412" s="52"/>
      <c r="B412" s="38"/>
      <c r="C412" s="38"/>
      <c r="D412" s="38"/>
      <c r="E412" s="38"/>
      <c r="F412" s="38"/>
      <c r="G412" s="38"/>
      <c r="H412" s="38"/>
    </row>
    <row r="413" spans="1:8" ht="21">
      <c r="A413" s="52"/>
      <c r="B413" s="38"/>
      <c r="C413" s="38"/>
      <c r="D413" s="38"/>
      <c r="E413" s="38"/>
      <c r="F413" s="38"/>
      <c r="G413" s="38"/>
      <c r="H413" s="38"/>
    </row>
    <row r="414" spans="1:8" ht="21">
      <c r="A414" s="52"/>
      <c r="B414" s="38"/>
      <c r="C414" s="38"/>
      <c r="D414" s="38"/>
      <c r="E414" s="38"/>
      <c r="F414" s="38"/>
      <c r="G414" s="38"/>
      <c r="H414" s="38"/>
    </row>
    <row r="415" spans="1:8" ht="21">
      <c r="A415" s="52"/>
      <c r="B415" s="38"/>
      <c r="C415" s="38"/>
      <c r="D415" s="38"/>
      <c r="E415" s="38"/>
      <c r="F415" s="38"/>
      <c r="G415" s="38"/>
      <c r="H415" s="38"/>
    </row>
    <row r="416" spans="1:8" ht="21">
      <c r="A416" s="52"/>
      <c r="B416" s="38"/>
      <c r="C416" s="38"/>
      <c r="D416" s="38"/>
      <c r="E416" s="38"/>
      <c r="F416" s="38"/>
      <c r="G416" s="38"/>
      <c r="H416" s="38"/>
    </row>
    <row r="417" spans="1:8" ht="21">
      <c r="A417" s="52"/>
      <c r="B417" s="38"/>
      <c r="C417" s="38"/>
      <c r="D417" s="38"/>
      <c r="E417" s="38"/>
      <c r="F417" s="38"/>
      <c r="G417" s="38"/>
      <c r="H417" s="38"/>
    </row>
    <row r="418" spans="1:8" ht="21">
      <c r="A418" s="52"/>
      <c r="B418" s="38"/>
      <c r="C418" s="38"/>
      <c r="D418" s="38"/>
      <c r="E418" s="38"/>
      <c r="F418" s="38"/>
      <c r="G418" s="38"/>
      <c r="H418" s="38"/>
    </row>
    <row r="419" spans="1:8" ht="21">
      <c r="A419" s="52"/>
      <c r="B419" s="38"/>
      <c r="C419" s="38"/>
      <c r="D419" s="38"/>
      <c r="E419" s="38"/>
      <c r="F419" s="38"/>
      <c r="G419" s="38"/>
      <c r="H419" s="38"/>
    </row>
    <row r="420" spans="1:8" ht="21">
      <c r="A420" s="52"/>
      <c r="B420" s="38"/>
      <c r="C420" s="38"/>
      <c r="D420" s="38"/>
      <c r="E420" s="38"/>
      <c r="F420" s="38"/>
      <c r="G420" s="38"/>
      <c r="H420" s="38"/>
    </row>
    <row r="421" spans="1:8" ht="21">
      <c r="A421" s="52"/>
      <c r="B421" s="38"/>
      <c r="C421" s="38"/>
      <c r="D421" s="38"/>
      <c r="E421" s="38"/>
      <c r="F421" s="38"/>
      <c r="G421" s="38"/>
      <c r="H421" s="38"/>
    </row>
    <row r="422" spans="1:8" ht="21">
      <c r="A422" s="52"/>
      <c r="B422" s="38"/>
      <c r="C422" s="38"/>
      <c r="D422" s="38"/>
      <c r="E422" s="38"/>
      <c r="F422" s="38"/>
      <c r="G422" s="38"/>
      <c r="H422" s="38"/>
    </row>
    <row r="423" spans="1:8" ht="21">
      <c r="A423" s="52"/>
      <c r="B423" s="38"/>
      <c r="C423" s="38"/>
      <c r="D423" s="38"/>
      <c r="E423" s="38"/>
      <c r="F423" s="38"/>
      <c r="G423" s="38"/>
      <c r="H423" s="38"/>
    </row>
    <row r="424" spans="1:8" ht="21">
      <c r="A424" s="52"/>
      <c r="B424" s="38"/>
      <c r="C424" s="38"/>
      <c r="D424" s="38"/>
      <c r="E424" s="38"/>
      <c r="F424" s="38"/>
      <c r="G424" s="38"/>
      <c r="H424" s="38"/>
    </row>
    <row r="425" spans="1:8" ht="21">
      <c r="A425" s="52"/>
      <c r="B425" s="38"/>
      <c r="C425" s="38"/>
      <c r="D425" s="38"/>
      <c r="E425" s="38"/>
      <c r="F425" s="38"/>
      <c r="G425" s="38"/>
      <c r="H425" s="38"/>
    </row>
    <row r="426" spans="1:8" ht="21">
      <c r="A426" s="52"/>
      <c r="B426" s="38"/>
      <c r="C426" s="38"/>
      <c r="D426" s="38"/>
      <c r="E426" s="38"/>
      <c r="F426" s="38"/>
      <c r="G426" s="38"/>
      <c r="H426" s="38"/>
    </row>
    <row r="427" spans="1:8" ht="21">
      <c r="A427" s="52"/>
      <c r="B427" s="38"/>
      <c r="C427" s="38"/>
      <c r="D427" s="38"/>
      <c r="E427" s="38"/>
      <c r="F427" s="38"/>
      <c r="G427" s="38"/>
      <c r="H427" s="38"/>
    </row>
    <row r="428" spans="1:8" ht="21">
      <c r="A428" s="52"/>
      <c r="B428" s="38"/>
      <c r="C428" s="38"/>
      <c r="D428" s="38"/>
      <c r="E428" s="38"/>
      <c r="F428" s="38"/>
      <c r="G428" s="38"/>
      <c r="H428" s="38"/>
    </row>
    <row r="429" spans="1:8" ht="21">
      <c r="A429" s="52"/>
      <c r="B429" s="38"/>
      <c r="C429" s="38"/>
      <c r="D429" s="38"/>
      <c r="E429" s="38"/>
      <c r="F429" s="38"/>
      <c r="G429" s="38"/>
      <c r="H429" s="38"/>
    </row>
    <row r="430" spans="1:8" ht="21">
      <c r="A430" s="52"/>
      <c r="B430" s="38"/>
      <c r="C430" s="38"/>
      <c r="D430" s="38"/>
      <c r="E430" s="38"/>
      <c r="F430" s="38"/>
      <c r="G430" s="38"/>
      <c r="H430" s="38"/>
    </row>
    <row r="431" spans="1:8" ht="21">
      <c r="A431" s="52"/>
      <c r="B431" s="38"/>
      <c r="C431" s="38"/>
      <c r="D431" s="38"/>
      <c r="E431" s="38"/>
      <c r="F431" s="38"/>
      <c r="G431" s="38"/>
      <c r="H431" s="38"/>
    </row>
    <row r="432" spans="1:8" ht="21">
      <c r="A432" s="52"/>
      <c r="B432" s="38"/>
      <c r="C432" s="38"/>
      <c r="D432" s="38"/>
      <c r="E432" s="38"/>
      <c r="F432" s="38"/>
      <c r="G432" s="38"/>
      <c r="H432" s="38"/>
    </row>
    <row r="433" spans="1:8" ht="21">
      <c r="A433" s="52"/>
      <c r="B433" s="38"/>
      <c r="C433" s="38"/>
      <c r="D433" s="38"/>
      <c r="E433" s="38"/>
      <c r="F433" s="38"/>
      <c r="G433" s="38"/>
      <c r="H433" s="38"/>
    </row>
    <row r="434" spans="1:8" ht="21">
      <c r="A434" s="52"/>
      <c r="B434" s="38"/>
      <c r="C434" s="38"/>
      <c r="D434" s="38"/>
      <c r="E434" s="38"/>
      <c r="F434" s="38"/>
      <c r="G434" s="38"/>
      <c r="H434" s="38"/>
    </row>
    <row r="435" spans="1:8" ht="21">
      <c r="A435" s="52"/>
      <c r="B435" s="38"/>
      <c r="C435" s="38"/>
      <c r="D435" s="38"/>
      <c r="E435" s="38"/>
      <c r="F435" s="38"/>
      <c r="G435" s="38"/>
      <c r="H435" s="38"/>
    </row>
    <row r="436" spans="1:8" ht="21">
      <c r="A436" s="52"/>
      <c r="B436" s="38"/>
      <c r="C436" s="38"/>
      <c r="D436" s="38"/>
      <c r="E436" s="38"/>
      <c r="F436" s="38"/>
      <c r="G436" s="38"/>
      <c r="H436" s="38"/>
    </row>
    <row r="437" spans="1:8" ht="21">
      <c r="A437" s="52"/>
      <c r="B437" s="38"/>
      <c r="C437" s="38"/>
      <c r="D437" s="38"/>
      <c r="E437" s="38"/>
      <c r="F437" s="38"/>
      <c r="G437" s="38"/>
      <c r="H437" s="38"/>
    </row>
    <row r="438" spans="1:8" ht="21">
      <c r="A438" s="52"/>
      <c r="B438" s="38"/>
      <c r="C438" s="38"/>
      <c r="D438" s="38"/>
      <c r="E438" s="38"/>
      <c r="F438" s="38"/>
      <c r="G438" s="38"/>
      <c r="H438" s="38"/>
    </row>
    <row r="439" spans="1:8" ht="21">
      <c r="A439" s="52"/>
      <c r="B439" s="38"/>
      <c r="C439" s="38"/>
      <c r="D439" s="38"/>
      <c r="E439" s="38"/>
      <c r="F439" s="38"/>
      <c r="G439" s="38"/>
      <c r="H439" s="38"/>
    </row>
    <row r="440" spans="1:8" ht="21">
      <c r="A440" s="52"/>
      <c r="B440" s="38"/>
      <c r="C440" s="38"/>
      <c r="D440" s="38"/>
      <c r="E440" s="38"/>
      <c r="F440" s="38"/>
      <c r="G440" s="38"/>
      <c r="H440" s="38"/>
    </row>
    <row r="441" spans="1:8" ht="21">
      <c r="A441" s="52"/>
      <c r="B441" s="38"/>
      <c r="C441" s="38"/>
      <c r="D441" s="38"/>
      <c r="E441" s="38"/>
      <c r="F441" s="38"/>
      <c r="G441" s="38"/>
      <c r="H441" s="38"/>
    </row>
    <row r="442" spans="1:8" ht="21">
      <c r="A442" s="52"/>
      <c r="B442" s="38"/>
      <c r="C442" s="38"/>
      <c r="D442" s="38"/>
      <c r="E442" s="38"/>
      <c r="F442" s="38"/>
      <c r="G442" s="38"/>
      <c r="H442" s="38"/>
    </row>
    <row r="443" spans="1:8" ht="21">
      <c r="A443" s="52"/>
      <c r="B443" s="38"/>
      <c r="C443" s="38"/>
      <c r="D443" s="38"/>
      <c r="E443" s="38"/>
      <c r="F443" s="38"/>
      <c r="G443" s="38"/>
      <c r="H443" s="38"/>
    </row>
    <row r="444" spans="1:8" ht="21">
      <c r="A444" s="52"/>
      <c r="B444" s="38"/>
      <c r="C444" s="38"/>
      <c r="D444" s="38"/>
      <c r="E444" s="38"/>
      <c r="F444" s="38"/>
      <c r="G444" s="38"/>
      <c r="H444" s="38"/>
    </row>
    <row r="445" spans="1:8" ht="21">
      <c r="A445" s="52"/>
      <c r="B445" s="38"/>
      <c r="C445" s="38"/>
      <c r="D445" s="38"/>
      <c r="E445" s="38"/>
      <c r="F445" s="38"/>
      <c r="G445" s="38"/>
      <c r="H445" s="38"/>
    </row>
    <row r="446" spans="1:8" ht="21">
      <c r="A446" s="52"/>
      <c r="B446" s="38"/>
      <c r="C446" s="38"/>
      <c r="D446" s="38"/>
      <c r="E446" s="38"/>
      <c r="F446" s="38"/>
      <c r="G446" s="38"/>
      <c r="H446" s="38"/>
    </row>
    <row r="447" spans="1:8" ht="21">
      <c r="A447" s="52"/>
      <c r="B447" s="38"/>
      <c r="C447" s="38"/>
      <c r="D447" s="38"/>
      <c r="E447" s="38"/>
      <c r="F447" s="38"/>
      <c r="G447" s="38"/>
      <c r="H447" s="38"/>
    </row>
    <row r="448" spans="1:8" ht="21">
      <c r="A448" s="52"/>
      <c r="B448" s="38"/>
      <c r="C448" s="38"/>
      <c r="D448" s="38"/>
      <c r="E448" s="38"/>
      <c r="F448" s="38"/>
      <c r="G448" s="38"/>
      <c r="H448" s="38"/>
    </row>
    <row r="449" spans="1:8" ht="21">
      <c r="A449" s="52"/>
      <c r="B449" s="38"/>
      <c r="C449" s="38"/>
      <c r="D449" s="38"/>
      <c r="E449" s="38"/>
      <c r="F449" s="38"/>
      <c r="G449" s="38"/>
      <c r="H449" s="38"/>
    </row>
    <row r="450" spans="1:8" ht="21">
      <c r="A450" s="52"/>
      <c r="B450" s="38"/>
      <c r="C450" s="38"/>
      <c r="D450" s="38"/>
      <c r="E450" s="38"/>
      <c r="F450" s="38"/>
      <c r="G450" s="38"/>
      <c r="H450" s="38"/>
    </row>
    <row r="451" spans="1:8" ht="21">
      <c r="A451" s="52"/>
      <c r="B451" s="38"/>
      <c r="C451" s="38"/>
      <c r="D451" s="38"/>
      <c r="E451" s="38"/>
      <c r="F451" s="38"/>
      <c r="G451" s="38"/>
      <c r="H451" s="38"/>
    </row>
    <row r="452" spans="1:8" ht="21">
      <c r="A452" s="52"/>
      <c r="B452" s="38"/>
      <c r="C452" s="38"/>
      <c r="D452" s="38"/>
      <c r="E452" s="38"/>
      <c r="F452" s="38"/>
      <c r="G452" s="38"/>
      <c r="H452" s="38"/>
    </row>
    <row r="453" spans="1:8" ht="21">
      <c r="A453" s="52"/>
      <c r="B453" s="38"/>
      <c r="C453" s="38"/>
      <c r="D453" s="38"/>
      <c r="E453" s="38"/>
      <c r="F453" s="38"/>
      <c r="G453" s="38"/>
      <c r="H453" s="38"/>
    </row>
    <row r="454" spans="1:8" ht="21">
      <c r="A454" s="52"/>
      <c r="B454" s="38"/>
      <c r="C454" s="38"/>
      <c r="D454" s="38"/>
      <c r="E454" s="38"/>
      <c r="F454" s="38"/>
      <c r="G454" s="38"/>
      <c r="H454" s="38"/>
    </row>
    <row r="455" spans="1:8" ht="21">
      <c r="A455" s="52"/>
      <c r="B455" s="38"/>
      <c r="C455" s="38"/>
      <c r="D455" s="38"/>
      <c r="E455" s="38"/>
      <c r="F455" s="38"/>
      <c r="G455" s="38"/>
      <c r="H455" s="38"/>
    </row>
    <row r="456" spans="1:8" ht="21">
      <c r="A456" s="52"/>
      <c r="B456" s="38"/>
      <c r="C456" s="38"/>
      <c r="D456" s="38"/>
      <c r="E456" s="38"/>
      <c r="F456" s="38"/>
      <c r="G456" s="38"/>
      <c r="H456" s="38"/>
    </row>
    <row r="457" spans="1:8" ht="21">
      <c r="A457" s="52"/>
      <c r="B457" s="38"/>
      <c r="C457" s="38"/>
      <c r="D457" s="38"/>
      <c r="E457" s="38"/>
      <c r="F457" s="38"/>
      <c r="G457" s="38"/>
      <c r="H457" s="38"/>
    </row>
    <row r="458" spans="1:8" ht="21">
      <c r="A458" s="52"/>
      <c r="B458" s="38"/>
      <c r="C458" s="38"/>
      <c r="D458" s="38"/>
      <c r="E458" s="38"/>
      <c r="F458" s="38"/>
      <c r="G458" s="38"/>
      <c r="H458" s="38"/>
    </row>
    <row r="459" spans="1:8" ht="21">
      <c r="A459" s="52"/>
      <c r="B459" s="38"/>
      <c r="C459" s="38"/>
      <c r="D459" s="38"/>
      <c r="E459" s="38"/>
      <c r="F459" s="38"/>
      <c r="G459" s="38"/>
      <c r="H459" s="38"/>
    </row>
    <row r="460" spans="1:8" ht="21">
      <c r="A460" s="52"/>
      <c r="B460" s="38"/>
      <c r="C460" s="38"/>
      <c r="D460" s="38"/>
      <c r="E460" s="38"/>
      <c r="F460" s="38"/>
      <c r="G460" s="38"/>
      <c r="H460" s="38"/>
    </row>
    <row r="461" spans="1:8" ht="21">
      <c r="A461" s="52"/>
      <c r="B461" s="38"/>
      <c r="C461" s="38"/>
      <c r="D461" s="38"/>
      <c r="E461" s="38"/>
      <c r="F461" s="38"/>
      <c r="G461" s="38"/>
      <c r="H461" s="38"/>
    </row>
    <row r="462" spans="1:8" ht="21">
      <c r="A462" s="52"/>
      <c r="B462" s="38"/>
      <c r="C462" s="38"/>
      <c r="D462" s="38"/>
      <c r="E462" s="38"/>
      <c r="F462" s="38"/>
      <c r="G462" s="38"/>
      <c r="H462" s="38"/>
    </row>
    <row r="463" spans="1:8" ht="21">
      <c r="A463" s="52"/>
      <c r="B463" s="38"/>
      <c r="C463" s="38"/>
      <c r="D463" s="38"/>
      <c r="E463" s="38"/>
      <c r="F463" s="38"/>
      <c r="G463" s="38"/>
      <c r="H463" s="38"/>
    </row>
    <row r="464" spans="1:8" ht="21">
      <c r="A464" s="52"/>
      <c r="B464" s="38"/>
      <c r="C464" s="38"/>
      <c r="D464" s="38"/>
      <c r="E464" s="38"/>
      <c r="F464" s="38"/>
      <c r="G464" s="38"/>
      <c r="H464" s="38"/>
    </row>
    <row r="465" spans="1:8" ht="21">
      <c r="A465" s="52"/>
      <c r="B465" s="38"/>
      <c r="C465" s="38"/>
      <c r="D465" s="38"/>
      <c r="E465" s="38"/>
      <c r="F465" s="38"/>
      <c r="G465" s="38"/>
      <c r="H465" s="38"/>
    </row>
    <row r="466" spans="1:8" ht="21">
      <c r="A466" s="52"/>
      <c r="B466" s="38"/>
      <c r="C466" s="38"/>
      <c r="D466" s="38"/>
      <c r="E466" s="38"/>
      <c r="F466" s="38"/>
      <c r="G466" s="38"/>
      <c r="H466" s="38"/>
    </row>
    <row r="467" spans="1:8" ht="21">
      <c r="A467" s="52"/>
      <c r="B467" s="38"/>
      <c r="C467" s="38"/>
      <c r="D467" s="38"/>
      <c r="E467" s="38"/>
      <c r="F467" s="38"/>
      <c r="G467" s="38"/>
      <c r="H467" s="38"/>
    </row>
    <row r="468" spans="1:8" ht="21">
      <c r="A468" s="52"/>
      <c r="B468" s="38"/>
      <c r="C468" s="38"/>
      <c r="D468" s="38"/>
      <c r="E468" s="38"/>
      <c r="F468" s="38"/>
      <c r="G468" s="38"/>
      <c r="H468" s="38"/>
    </row>
    <row r="469" spans="1:8" ht="21">
      <c r="A469" s="52"/>
      <c r="B469" s="38"/>
      <c r="C469" s="38"/>
      <c r="D469" s="38"/>
      <c r="E469" s="38"/>
      <c r="F469" s="38"/>
      <c r="G469" s="38"/>
      <c r="H469" s="38"/>
    </row>
    <row r="470" spans="1:8" ht="21">
      <c r="A470" s="52"/>
      <c r="B470" s="38"/>
      <c r="C470" s="38"/>
      <c r="D470" s="38"/>
      <c r="E470" s="38"/>
      <c r="F470" s="38"/>
      <c r="G470" s="38"/>
      <c r="H470" s="38"/>
    </row>
    <row r="471" spans="1:8" ht="21">
      <c r="A471" s="52"/>
      <c r="B471" s="38"/>
      <c r="C471" s="38"/>
      <c r="D471" s="38"/>
      <c r="E471" s="38"/>
      <c r="F471" s="38"/>
      <c r="G471" s="38"/>
      <c r="H471" s="38"/>
    </row>
    <row r="472" spans="1:8" ht="21">
      <c r="A472" s="52"/>
      <c r="B472" s="38"/>
      <c r="C472" s="38"/>
      <c r="D472" s="38"/>
      <c r="E472" s="38"/>
      <c r="F472" s="38"/>
      <c r="G472" s="38"/>
      <c r="H472" s="38"/>
    </row>
    <row r="473" spans="1:8" ht="21">
      <c r="A473" s="52"/>
      <c r="B473" s="38"/>
      <c r="C473" s="38"/>
      <c r="D473" s="38"/>
      <c r="E473" s="38"/>
      <c r="F473" s="38"/>
      <c r="G473" s="38"/>
      <c r="H473" s="38"/>
    </row>
    <row r="474" spans="1:8" ht="21">
      <c r="A474" s="52"/>
      <c r="B474" s="38"/>
      <c r="C474" s="38"/>
      <c r="D474" s="38"/>
      <c r="E474" s="38"/>
      <c r="F474" s="38"/>
      <c r="G474" s="38"/>
      <c r="H474" s="38"/>
    </row>
    <row r="475" spans="1:8" ht="21">
      <c r="A475" s="52"/>
      <c r="B475" s="38"/>
      <c r="C475" s="38"/>
      <c r="D475" s="38"/>
      <c r="E475" s="38"/>
      <c r="F475" s="38"/>
      <c r="G475" s="38"/>
      <c r="H475" s="38"/>
    </row>
    <row r="476" spans="1:8" ht="21">
      <c r="A476" s="52"/>
      <c r="B476" s="38"/>
      <c r="C476" s="38"/>
      <c r="D476" s="38"/>
      <c r="E476" s="38"/>
      <c r="F476" s="38"/>
      <c r="G476" s="38"/>
      <c r="H476" s="38"/>
    </row>
    <row r="477" spans="1:8" ht="21">
      <c r="A477" s="52"/>
      <c r="B477" s="38"/>
      <c r="C477" s="38"/>
      <c r="D477" s="38"/>
      <c r="E477" s="38"/>
      <c r="F477" s="38"/>
      <c r="G477" s="38"/>
      <c r="H477" s="38"/>
    </row>
    <row r="478" spans="1:8" ht="21">
      <c r="A478" s="52"/>
      <c r="B478" s="38"/>
      <c r="C478" s="38"/>
      <c r="D478" s="38"/>
      <c r="E478" s="38"/>
      <c r="F478" s="38"/>
      <c r="G478" s="38"/>
      <c r="H478" s="38"/>
    </row>
    <row r="479" spans="1:8" ht="21">
      <c r="A479" s="52"/>
      <c r="B479" s="38"/>
      <c r="C479" s="38"/>
      <c r="D479" s="38"/>
      <c r="E479" s="38"/>
      <c r="F479" s="38"/>
      <c r="G479" s="38"/>
      <c r="H479" s="38"/>
    </row>
    <row r="480" spans="1:8" ht="21">
      <c r="A480" s="52"/>
      <c r="B480" s="38"/>
      <c r="C480" s="38"/>
      <c r="D480" s="38"/>
      <c r="E480" s="38"/>
      <c r="F480" s="38"/>
      <c r="G480" s="38"/>
      <c r="H480" s="38"/>
    </row>
    <row r="481" spans="1:8" ht="21">
      <c r="A481" s="52"/>
      <c r="B481" s="38"/>
      <c r="C481" s="38"/>
      <c r="D481" s="38"/>
      <c r="E481" s="38"/>
      <c r="F481" s="38"/>
      <c r="G481" s="38"/>
      <c r="H481" s="38"/>
    </row>
    <row r="482" spans="1:8" ht="21">
      <c r="A482" s="52"/>
      <c r="B482" s="38"/>
      <c r="C482" s="38"/>
      <c r="D482" s="38"/>
      <c r="E482" s="38"/>
      <c r="F482" s="38"/>
      <c r="G482" s="38"/>
      <c r="H482" s="38"/>
    </row>
    <row r="483" spans="1:8" ht="21">
      <c r="A483" s="52"/>
      <c r="B483" s="38"/>
      <c r="C483" s="38"/>
      <c r="D483" s="38"/>
      <c r="E483" s="38"/>
      <c r="F483" s="38"/>
      <c r="G483" s="38"/>
      <c r="H483" s="38"/>
    </row>
    <row r="484" spans="1:8" ht="21">
      <c r="A484" s="52"/>
      <c r="B484" s="38"/>
      <c r="C484" s="38"/>
      <c r="D484" s="38"/>
      <c r="E484" s="38"/>
      <c r="F484" s="38"/>
      <c r="G484" s="38"/>
      <c r="H484" s="38"/>
    </row>
    <row r="485" spans="1:8" ht="21">
      <c r="A485" s="52"/>
      <c r="B485" s="38"/>
      <c r="C485" s="38"/>
      <c r="D485" s="38"/>
      <c r="E485" s="38"/>
      <c r="F485" s="38"/>
      <c r="G485" s="38"/>
      <c r="H485" s="38"/>
    </row>
    <row r="486" spans="1:8" ht="21">
      <c r="A486" s="52"/>
      <c r="B486" s="38"/>
      <c r="C486" s="38"/>
      <c r="D486" s="38"/>
      <c r="E486" s="38"/>
      <c r="F486" s="38"/>
      <c r="G486" s="38"/>
      <c r="H486" s="38"/>
    </row>
    <row r="487" spans="1:8" ht="21">
      <c r="A487" s="52"/>
      <c r="B487" s="38"/>
      <c r="C487" s="38"/>
      <c r="D487" s="38"/>
      <c r="E487" s="38"/>
      <c r="F487" s="38"/>
      <c r="G487" s="38"/>
      <c r="H487" s="38"/>
    </row>
    <row r="488" spans="1:8" ht="21">
      <c r="A488" s="52"/>
      <c r="B488" s="38"/>
      <c r="C488" s="38"/>
      <c r="D488" s="38"/>
      <c r="E488" s="38"/>
      <c r="F488" s="38"/>
      <c r="G488" s="38"/>
      <c r="H488" s="38"/>
    </row>
    <row r="489" spans="1:8" ht="21">
      <c r="A489" s="52"/>
      <c r="B489" s="38"/>
      <c r="C489" s="38"/>
      <c r="D489" s="38"/>
      <c r="E489" s="38"/>
      <c r="F489" s="38"/>
      <c r="G489" s="38"/>
      <c r="H489" s="38"/>
    </row>
    <row r="490" spans="1:8" ht="21">
      <c r="A490" s="52"/>
      <c r="B490" s="38"/>
      <c r="C490" s="38"/>
      <c r="D490" s="38"/>
      <c r="E490" s="38"/>
      <c r="F490" s="38"/>
      <c r="G490" s="38"/>
      <c r="H490" s="38"/>
    </row>
    <row r="491" spans="1:8" ht="21">
      <c r="A491" s="52"/>
      <c r="B491" s="38"/>
      <c r="C491" s="38"/>
      <c r="D491" s="38"/>
      <c r="E491" s="38"/>
      <c r="F491" s="38"/>
      <c r="G491" s="38"/>
      <c r="H491" s="38"/>
    </row>
    <row r="492" spans="1:8" ht="21">
      <c r="A492" s="52"/>
      <c r="B492" s="38"/>
      <c r="C492" s="38"/>
      <c r="D492" s="38"/>
      <c r="E492" s="38"/>
      <c r="F492" s="38"/>
      <c r="G492" s="38"/>
      <c r="H492" s="38"/>
    </row>
    <row r="493" spans="1:8" ht="21">
      <c r="A493" s="52"/>
      <c r="B493" s="38"/>
      <c r="C493" s="38"/>
      <c r="D493" s="38"/>
      <c r="E493" s="38"/>
      <c r="F493" s="38"/>
      <c r="G493" s="38"/>
      <c r="H493" s="38"/>
    </row>
    <row r="494" spans="1:8" ht="21">
      <c r="A494" s="52"/>
      <c r="B494" s="38"/>
      <c r="C494" s="38"/>
      <c r="D494" s="38"/>
      <c r="E494" s="38"/>
      <c r="F494" s="38"/>
      <c r="G494" s="38"/>
      <c r="H494" s="38"/>
    </row>
    <row r="495" spans="1:8" ht="21">
      <c r="A495" s="52"/>
      <c r="B495" s="38"/>
      <c r="C495" s="38"/>
      <c r="D495" s="38"/>
      <c r="E495" s="38"/>
      <c r="F495" s="38"/>
      <c r="G495" s="38"/>
      <c r="H495" s="38"/>
    </row>
    <row r="496" spans="1:8" ht="21">
      <c r="A496" s="52"/>
      <c r="B496" s="38"/>
      <c r="C496" s="38"/>
      <c r="D496" s="38"/>
      <c r="E496" s="38"/>
      <c r="F496" s="38"/>
      <c r="G496" s="38"/>
      <c r="H496" s="38"/>
    </row>
    <row r="497" spans="1:8" ht="21">
      <c r="A497" s="52"/>
      <c r="B497" s="38"/>
      <c r="C497" s="38"/>
      <c r="D497" s="38"/>
      <c r="E497" s="38"/>
      <c r="F497" s="38"/>
      <c r="G497" s="38"/>
      <c r="H497" s="38"/>
    </row>
    <row r="498" spans="1:8" ht="21">
      <c r="A498" s="52"/>
      <c r="B498" s="38"/>
      <c r="C498" s="38"/>
      <c r="D498" s="38"/>
      <c r="E498" s="38"/>
      <c r="F498" s="38"/>
      <c r="G498" s="38"/>
      <c r="H498" s="38"/>
    </row>
    <row r="499" spans="1:8" ht="21">
      <c r="A499" s="52"/>
      <c r="B499" s="38"/>
      <c r="C499" s="38"/>
      <c r="D499" s="38"/>
      <c r="E499" s="38"/>
      <c r="F499" s="38"/>
      <c r="G499" s="38"/>
      <c r="H499" s="38"/>
    </row>
    <row r="500" spans="1:8" ht="21">
      <c r="A500" s="52"/>
      <c r="B500" s="38"/>
      <c r="C500" s="38"/>
      <c r="D500" s="38"/>
      <c r="E500" s="38"/>
      <c r="F500" s="38"/>
      <c r="G500" s="38"/>
      <c r="H500" s="38"/>
    </row>
    <row r="501" spans="1:8" ht="21">
      <c r="A501" s="52"/>
      <c r="B501" s="38"/>
      <c r="C501" s="38"/>
      <c r="D501" s="38"/>
      <c r="E501" s="38"/>
      <c r="F501" s="38"/>
      <c r="G501" s="38"/>
      <c r="H501" s="38"/>
    </row>
    <row r="502" spans="1:8" ht="21">
      <c r="A502" s="52"/>
      <c r="B502" s="38"/>
      <c r="C502" s="38"/>
      <c r="D502" s="38"/>
      <c r="E502" s="38"/>
      <c r="F502" s="38"/>
      <c r="G502" s="38"/>
      <c r="H502" s="38"/>
    </row>
    <row r="503" spans="1:8" ht="21">
      <c r="A503" s="52"/>
      <c r="B503" s="38"/>
      <c r="C503" s="38"/>
      <c r="D503" s="38"/>
      <c r="E503" s="38"/>
      <c r="F503" s="38"/>
      <c r="G503" s="38"/>
      <c r="H503" s="38"/>
    </row>
    <row r="504" spans="1:8" ht="21">
      <c r="A504" s="52"/>
      <c r="B504" s="38"/>
      <c r="C504" s="38"/>
      <c r="D504" s="38"/>
      <c r="E504" s="38"/>
      <c r="F504" s="38"/>
      <c r="G504" s="38"/>
      <c r="H504" s="38"/>
    </row>
    <row r="505" spans="1:8" ht="21">
      <c r="A505" s="52"/>
      <c r="B505" s="38"/>
      <c r="C505" s="38"/>
      <c r="D505" s="38"/>
      <c r="E505" s="38"/>
      <c r="F505" s="38"/>
      <c r="G505" s="38"/>
      <c r="H505" s="38"/>
    </row>
    <row r="506" spans="1:8" ht="21">
      <c r="A506" s="52"/>
      <c r="B506" s="38"/>
      <c r="C506" s="38"/>
      <c r="D506" s="38"/>
      <c r="E506" s="38"/>
      <c r="F506" s="38"/>
      <c r="G506" s="38"/>
      <c r="H506" s="38"/>
    </row>
    <row r="507" spans="1:8" ht="21">
      <c r="A507" s="52"/>
      <c r="B507" s="38"/>
      <c r="C507" s="38"/>
      <c r="D507" s="38"/>
      <c r="E507" s="38"/>
      <c r="F507" s="38"/>
      <c r="G507" s="38"/>
      <c r="H507" s="38"/>
    </row>
    <row r="508" spans="1:8" ht="21">
      <c r="A508" s="52"/>
      <c r="B508" s="38"/>
      <c r="C508" s="38"/>
      <c r="D508" s="38"/>
      <c r="E508" s="38"/>
      <c r="F508" s="38"/>
      <c r="G508" s="38"/>
      <c r="H508" s="38"/>
    </row>
    <row r="509" spans="1:8" ht="21">
      <c r="A509" s="52"/>
      <c r="B509" s="38"/>
      <c r="C509" s="38"/>
      <c r="D509" s="38"/>
      <c r="E509" s="38"/>
      <c r="F509" s="38"/>
      <c r="G509" s="38"/>
      <c r="H509" s="38"/>
    </row>
    <row r="510" spans="1:8" ht="21">
      <c r="A510" s="52"/>
      <c r="B510" s="38"/>
      <c r="C510" s="38"/>
      <c r="D510" s="38"/>
      <c r="E510" s="38"/>
      <c r="F510" s="38"/>
      <c r="G510" s="38"/>
      <c r="H510" s="38"/>
    </row>
    <row r="511" spans="1:8" ht="21">
      <c r="A511" s="52"/>
      <c r="B511" s="38"/>
      <c r="C511" s="38"/>
      <c r="D511" s="38"/>
      <c r="E511" s="38"/>
      <c r="F511" s="38"/>
      <c r="G511" s="38"/>
      <c r="H511" s="38"/>
    </row>
    <row r="512" spans="1:8" ht="21">
      <c r="A512" s="52"/>
      <c r="B512" s="38"/>
      <c r="C512" s="38"/>
      <c r="D512" s="38"/>
      <c r="E512" s="38"/>
      <c r="F512" s="38"/>
      <c r="G512" s="38"/>
      <c r="H512" s="38"/>
    </row>
    <row r="513" spans="1:8" ht="21">
      <c r="A513" s="52"/>
      <c r="B513" s="38"/>
      <c r="C513" s="38"/>
      <c r="D513" s="38"/>
      <c r="E513" s="38"/>
      <c r="F513" s="38"/>
      <c r="G513" s="38"/>
      <c r="H513" s="38"/>
    </row>
    <row r="514" spans="1:8" ht="21">
      <c r="A514" s="52"/>
      <c r="B514" s="38"/>
      <c r="C514" s="38"/>
      <c r="D514" s="38"/>
      <c r="E514" s="38"/>
      <c r="F514" s="38"/>
      <c r="G514" s="38"/>
      <c r="H514" s="38"/>
    </row>
    <row r="515" spans="1:8" ht="21">
      <c r="A515" s="52"/>
      <c r="B515" s="38"/>
      <c r="C515" s="38"/>
      <c r="D515" s="38"/>
      <c r="E515" s="38"/>
      <c r="F515" s="38"/>
      <c r="G515" s="38"/>
      <c r="H515" s="38"/>
    </row>
    <row r="516" spans="1:8" ht="21">
      <c r="A516" s="52"/>
      <c r="B516" s="38"/>
      <c r="C516" s="38"/>
      <c r="D516" s="38"/>
      <c r="E516" s="38"/>
      <c r="F516" s="38"/>
      <c r="G516" s="38"/>
      <c r="H516" s="38"/>
    </row>
    <row r="517" spans="1:8" ht="21">
      <c r="A517" s="52"/>
      <c r="B517" s="38"/>
      <c r="C517" s="38"/>
      <c r="D517" s="38"/>
      <c r="E517" s="38"/>
      <c r="F517" s="38"/>
      <c r="G517" s="38"/>
      <c r="H517" s="38"/>
    </row>
    <row r="518" spans="1:8" ht="21">
      <c r="A518" s="52"/>
      <c r="B518" s="38"/>
      <c r="C518" s="38"/>
      <c r="D518" s="38"/>
      <c r="E518" s="38"/>
      <c r="F518" s="38"/>
      <c r="G518" s="38"/>
      <c r="H518" s="38"/>
    </row>
    <row r="519" spans="1:8" ht="21">
      <c r="A519" s="52"/>
      <c r="B519" s="38"/>
      <c r="C519" s="38"/>
      <c r="D519" s="38"/>
      <c r="E519" s="38"/>
      <c r="F519" s="38"/>
      <c r="G519" s="38"/>
      <c r="H519" s="38"/>
    </row>
    <row r="520" spans="1:8" ht="21">
      <c r="A520" s="52"/>
      <c r="B520" s="38"/>
      <c r="C520" s="38"/>
      <c r="D520" s="38"/>
      <c r="E520" s="38"/>
      <c r="F520" s="38"/>
      <c r="G520" s="38"/>
      <c r="H520" s="38"/>
    </row>
    <row r="521" spans="1:8" ht="21">
      <c r="A521" s="52"/>
      <c r="B521" s="38"/>
      <c r="C521" s="38"/>
      <c r="D521" s="38"/>
      <c r="E521" s="38"/>
      <c r="F521" s="38"/>
      <c r="G521" s="38"/>
      <c r="H521" s="38"/>
    </row>
    <row r="522" spans="1:8" ht="21">
      <c r="A522" s="52"/>
      <c r="B522" s="38"/>
      <c r="C522" s="38"/>
      <c r="D522" s="38"/>
      <c r="E522" s="38"/>
      <c r="F522" s="38"/>
      <c r="G522" s="38"/>
      <c r="H522" s="38"/>
    </row>
    <row r="523" spans="1:8" ht="21">
      <c r="A523" s="52"/>
      <c r="B523" s="38"/>
      <c r="C523" s="38"/>
      <c r="D523" s="38"/>
      <c r="E523" s="38"/>
      <c r="F523" s="38"/>
      <c r="G523" s="38"/>
      <c r="H523" s="38"/>
    </row>
    <row r="524" spans="1:8" ht="21">
      <c r="A524" s="52"/>
      <c r="B524" s="38"/>
      <c r="C524" s="38"/>
      <c r="D524" s="38"/>
      <c r="E524" s="38"/>
      <c r="F524" s="38"/>
      <c r="G524" s="38"/>
      <c r="H524" s="38"/>
    </row>
    <row r="525" spans="1:8" ht="21">
      <c r="A525" s="52"/>
      <c r="B525" s="38"/>
      <c r="C525" s="38"/>
      <c r="D525" s="38"/>
      <c r="E525" s="38"/>
      <c r="F525" s="38"/>
      <c r="G525" s="38"/>
      <c r="H525" s="38"/>
    </row>
    <row r="526" spans="1:8" ht="21">
      <c r="A526" s="52"/>
      <c r="B526" s="38"/>
      <c r="C526" s="38"/>
      <c r="D526" s="38"/>
      <c r="E526" s="38"/>
      <c r="F526" s="38"/>
      <c r="G526" s="38"/>
      <c r="H526" s="38"/>
    </row>
    <row r="527" spans="1:8" ht="21">
      <c r="A527" s="52"/>
      <c r="B527" s="38"/>
      <c r="C527" s="38"/>
      <c r="D527" s="38"/>
      <c r="E527" s="38"/>
      <c r="F527" s="38"/>
      <c r="G527" s="38"/>
      <c r="H527" s="38"/>
    </row>
    <row r="528" spans="1:8" ht="21">
      <c r="A528" s="52"/>
      <c r="B528" s="38"/>
      <c r="C528" s="38"/>
      <c r="D528" s="38"/>
      <c r="E528" s="38"/>
      <c r="F528" s="38"/>
      <c r="G528" s="38"/>
      <c r="H528" s="38"/>
    </row>
    <row r="529" spans="1:8" ht="21">
      <c r="A529" s="52"/>
      <c r="B529" s="38"/>
      <c r="C529" s="38"/>
      <c r="D529" s="38"/>
      <c r="E529" s="38"/>
      <c r="F529" s="38"/>
      <c r="G529" s="38"/>
      <c r="H529" s="38"/>
    </row>
    <row r="530" spans="1:8" ht="21">
      <c r="A530" s="52"/>
      <c r="B530" s="38"/>
      <c r="C530" s="38"/>
      <c r="D530" s="38"/>
      <c r="E530" s="38"/>
      <c r="F530" s="38"/>
      <c r="G530" s="38"/>
      <c r="H530" s="38"/>
    </row>
    <row r="531" spans="1:8" ht="21">
      <c r="A531" s="52"/>
      <c r="B531" s="38"/>
      <c r="C531" s="38"/>
      <c r="D531" s="38"/>
      <c r="E531" s="38"/>
      <c r="F531" s="38"/>
      <c r="G531" s="38"/>
      <c r="H531" s="38"/>
    </row>
    <row r="532" spans="1:8" ht="21">
      <c r="A532" s="52"/>
      <c r="B532" s="38"/>
      <c r="C532" s="38"/>
      <c r="D532" s="38"/>
      <c r="E532" s="38"/>
      <c r="F532" s="38"/>
      <c r="G532" s="38"/>
      <c r="H532" s="38"/>
    </row>
    <row r="533" spans="1:8" ht="21">
      <c r="A533" s="52"/>
      <c r="B533" s="38"/>
      <c r="C533" s="38"/>
      <c r="D533" s="38"/>
      <c r="E533" s="38"/>
      <c r="F533" s="38"/>
      <c r="G533" s="38"/>
      <c r="H533" s="38"/>
    </row>
    <row r="534" spans="1:8" ht="21">
      <c r="A534" s="52"/>
      <c r="B534" s="38"/>
      <c r="C534" s="38"/>
      <c r="D534" s="38"/>
      <c r="E534" s="38"/>
      <c r="F534" s="38"/>
      <c r="G534" s="38"/>
      <c r="H534" s="38"/>
    </row>
    <row r="535" spans="1:8" ht="21">
      <c r="A535" s="52"/>
      <c r="B535" s="38"/>
      <c r="C535" s="38"/>
      <c r="D535" s="38"/>
      <c r="E535" s="38"/>
      <c r="F535" s="38"/>
      <c r="G535" s="38"/>
      <c r="H535" s="38"/>
    </row>
    <row r="536" spans="1:8" ht="21">
      <c r="A536" s="52"/>
      <c r="B536" s="38"/>
      <c r="C536" s="38"/>
      <c r="D536" s="38"/>
      <c r="E536" s="38"/>
      <c r="F536" s="38"/>
      <c r="G536" s="38"/>
      <c r="H536" s="38"/>
    </row>
    <row r="537" spans="1:8" ht="21">
      <c r="A537" s="52"/>
      <c r="B537" s="38"/>
      <c r="C537" s="38"/>
      <c r="D537" s="38"/>
      <c r="E537" s="38"/>
      <c r="F537" s="38"/>
      <c r="G537" s="38"/>
      <c r="H537" s="38"/>
    </row>
    <row r="538" spans="1:8" ht="21">
      <c r="A538" s="52"/>
      <c r="B538" s="38"/>
      <c r="C538" s="38"/>
      <c r="D538" s="38"/>
      <c r="E538" s="38"/>
      <c r="F538" s="38"/>
      <c r="G538" s="38"/>
      <c r="H538" s="38"/>
    </row>
    <row r="539" spans="1:8" ht="21">
      <c r="A539" s="52"/>
      <c r="B539" s="38"/>
      <c r="C539" s="38"/>
      <c r="D539" s="38"/>
      <c r="E539" s="38"/>
      <c r="F539" s="38"/>
      <c r="G539" s="38"/>
      <c r="H539" s="38"/>
    </row>
    <row r="540" spans="1:8" ht="21">
      <c r="A540" s="52"/>
      <c r="B540" s="38"/>
      <c r="C540" s="38"/>
      <c r="D540" s="38"/>
      <c r="E540" s="38"/>
      <c r="F540" s="38"/>
      <c r="G540" s="38"/>
      <c r="H540" s="38"/>
    </row>
    <row r="541" spans="1:8" ht="21">
      <c r="A541" s="52"/>
      <c r="B541" s="38"/>
      <c r="C541" s="38"/>
      <c r="D541" s="38"/>
      <c r="E541" s="38"/>
      <c r="F541" s="38"/>
      <c r="G541" s="38"/>
      <c r="H541" s="38"/>
    </row>
    <row r="542" spans="1:8" ht="21">
      <c r="A542" s="52"/>
      <c r="B542" s="38"/>
      <c r="C542" s="38"/>
      <c r="D542" s="38"/>
      <c r="E542" s="38"/>
      <c r="F542" s="38"/>
      <c r="G542" s="38"/>
      <c r="H542" s="38"/>
    </row>
    <row r="543" spans="1:8" ht="21">
      <c r="A543" s="52"/>
      <c r="B543" s="38"/>
      <c r="C543" s="38"/>
      <c r="D543" s="38"/>
      <c r="E543" s="38"/>
      <c r="F543" s="38"/>
      <c r="G543" s="38"/>
      <c r="H543" s="38"/>
    </row>
    <row r="544" spans="1:8" ht="21">
      <c r="A544" s="52"/>
      <c r="B544" s="38"/>
      <c r="C544" s="38"/>
      <c r="D544" s="38"/>
      <c r="E544" s="38"/>
      <c r="F544" s="38"/>
      <c r="G544" s="38"/>
      <c r="H544" s="38"/>
    </row>
    <row r="545" spans="1:8" ht="21">
      <c r="A545" s="52"/>
      <c r="B545" s="38"/>
      <c r="C545" s="38"/>
      <c r="D545" s="38"/>
      <c r="E545" s="38"/>
      <c r="F545" s="38"/>
      <c r="G545" s="38"/>
      <c r="H545" s="38"/>
    </row>
    <row r="546" spans="1:8" ht="21">
      <c r="A546" s="52"/>
      <c r="B546" s="38"/>
      <c r="C546" s="38"/>
      <c r="D546" s="38"/>
      <c r="E546" s="38"/>
      <c r="F546" s="38"/>
      <c r="G546" s="38"/>
      <c r="H546" s="38"/>
    </row>
    <row r="547" spans="1:8" ht="21">
      <c r="A547" s="52"/>
      <c r="B547" s="38"/>
      <c r="C547" s="38"/>
      <c r="D547" s="38"/>
      <c r="E547" s="38"/>
      <c r="F547" s="38"/>
      <c r="G547" s="38"/>
      <c r="H547" s="38"/>
    </row>
    <row r="548" spans="1:8" ht="21">
      <c r="A548" s="52"/>
      <c r="B548" s="38"/>
      <c r="C548" s="38"/>
      <c r="D548" s="38"/>
      <c r="E548" s="38"/>
      <c r="F548" s="38"/>
      <c r="G548" s="38"/>
      <c r="H548" s="38"/>
    </row>
    <row r="549" spans="1:8" ht="21">
      <c r="A549" s="52"/>
      <c r="B549" s="38"/>
      <c r="C549" s="38"/>
      <c r="D549" s="38"/>
      <c r="E549" s="38"/>
      <c r="F549" s="38"/>
      <c r="G549" s="38"/>
      <c r="H549" s="38"/>
    </row>
    <row r="550" spans="1:8" ht="21">
      <c r="A550" s="52"/>
      <c r="B550" s="38"/>
      <c r="C550" s="38"/>
      <c r="D550" s="38"/>
      <c r="E550" s="38"/>
      <c r="F550" s="38"/>
      <c r="G550" s="38"/>
      <c r="H550" s="38"/>
    </row>
    <row r="551" spans="1:8" ht="21">
      <c r="A551" s="52"/>
      <c r="B551" s="38"/>
      <c r="C551" s="38"/>
      <c r="D551" s="38"/>
      <c r="E551" s="38"/>
      <c r="F551" s="38"/>
      <c r="G551" s="38"/>
      <c r="H551" s="38"/>
    </row>
    <row r="552" spans="1:8" ht="21">
      <c r="A552" s="52"/>
      <c r="B552" s="38"/>
      <c r="C552" s="38"/>
      <c r="D552" s="38"/>
      <c r="E552" s="38"/>
      <c r="F552" s="38"/>
      <c r="G552" s="38"/>
      <c r="H552" s="38"/>
    </row>
    <row r="553" spans="1:8" ht="21">
      <c r="A553" s="52"/>
      <c r="B553" s="38"/>
      <c r="C553" s="38"/>
      <c r="D553" s="38"/>
      <c r="E553" s="38"/>
      <c r="F553" s="38"/>
      <c r="G553" s="38"/>
      <c r="H553" s="38"/>
    </row>
    <row r="554" spans="1:8" ht="21">
      <c r="A554" s="52"/>
      <c r="B554" s="38"/>
      <c r="C554" s="38"/>
      <c r="D554" s="38"/>
      <c r="E554" s="38"/>
      <c r="F554" s="38"/>
      <c r="G554" s="38"/>
      <c r="H554" s="38"/>
    </row>
    <row r="555" spans="1:8" ht="21">
      <c r="A555" s="52"/>
      <c r="B555" s="38"/>
      <c r="C555" s="38"/>
      <c r="D555" s="38"/>
      <c r="E555" s="38"/>
      <c r="F555" s="38"/>
      <c r="G555" s="38"/>
      <c r="H555" s="38"/>
    </row>
    <row r="556" spans="1:8" ht="21">
      <c r="A556" s="52"/>
      <c r="B556" s="38"/>
      <c r="C556" s="38"/>
      <c r="D556" s="38"/>
      <c r="E556" s="38"/>
      <c r="F556" s="38"/>
      <c r="G556" s="38"/>
      <c r="H556" s="38"/>
    </row>
    <row r="557" spans="1:8" ht="21">
      <c r="A557" s="52"/>
      <c r="B557" s="38"/>
      <c r="C557" s="38"/>
      <c r="D557" s="38"/>
      <c r="E557" s="38"/>
      <c r="F557" s="38"/>
      <c r="G557" s="38"/>
      <c r="H557" s="38"/>
    </row>
    <row r="558" spans="1:8" ht="21">
      <c r="A558" s="52"/>
      <c r="B558" s="38"/>
      <c r="C558" s="38"/>
      <c r="D558" s="38"/>
      <c r="E558" s="38"/>
      <c r="F558" s="38"/>
      <c r="G558" s="38"/>
      <c r="H558" s="38"/>
    </row>
    <row r="559" spans="1:8" ht="21">
      <c r="A559" s="52"/>
      <c r="B559" s="38"/>
      <c r="C559" s="38"/>
      <c r="D559" s="38"/>
      <c r="E559" s="38"/>
      <c r="F559" s="38"/>
      <c r="G559" s="38"/>
      <c r="H559" s="38"/>
    </row>
    <row r="560" spans="1:8" ht="21">
      <c r="A560" s="52"/>
      <c r="B560" s="38"/>
      <c r="C560" s="38"/>
      <c r="D560" s="38"/>
      <c r="E560" s="38"/>
      <c r="F560" s="38"/>
      <c r="G560" s="38"/>
      <c r="H560" s="38"/>
    </row>
    <row r="561" spans="1:8" ht="21">
      <c r="A561" s="52"/>
      <c r="B561" s="38"/>
      <c r="C561" s="38"/>
      <c r="D561" s="38"/>
      <c r="E561" s="38"/>
      <c r="F561" s="38"/>
      <c r="G561" s="38"/>
      <c r="H561" s="38"/>
    </row>
    <row r="562" spans="1:8" ht="21">
      <c r="A562" s="52"/>
      <c r="B562" s="38"/>
      <c r="C562" s="38"/>
      <c r="D562" s="38"/>
      <c r="E562" s="38"/>
      <c r="F562" s="38"/>
      <c r="G562" s="38"/>
      <c r="H562" s="38"/>
    </row>
    <row r="563" spans="1:8" ht="21">
      <c r="A563" s="52"/>
      <c r="B563" s="38"/>
      <c r="C563" s="38"/>
      <c r="D563" s="38"/>
      <c r="E563" s="38"/>
      <c r="F563" s="38"/>
      <c r="G563" s="38"/>
      <c r="H563" s="38"/>
    </row>
    <row r="564" spans="1:8" ht="21">
      <c r="A564" s="52"/>
      <c r="B564" s="38"/>
      <c r="C564" s="38"/>
      <c r="D564" s="38"/>
      <c r="E564" s="38"/>
      <c r="F564" s="38"/>
      <c r="G564" s="38"/>
      <c r="H564" s="38"/>
    </row>
    <row r="565" spans="1:8" ht="21">
      <c r="A565" s="52"/>
      <c r="B565" s="38"/>
      <c r="C565" s="38"/>
      <c r="D565" s="38"/>
      <c r="E565" s="38"/>
      <c r="F565" s="38"/>
      <c r="G565" s="38"/>
      <c r="H565" s="38"/>
    </row>
    <row r="566" spans="1:8" ht="21">
      <c r="A566" s="52"/>
      <c r="B566" s="38"/>
      <c r="C566" s="38"/>
      <c r="D566" s="38"/>
      <c r="E566" s="38"/>
      <c r="F566" s="38"/>
      <c r="G566" s="38"/>
      <c r="H566" s="38"/>
    </row>
    <row r="567" spans="1:8" ht="21">
      <c r="A567" s="52"/>
      <c r="B567" s="38"/>
      <c r="C567" s="38"/>
      <c r="D567" s="38"/>
      <c r="E567" s="38"/>
      <c r="F567" s="38"/>
      <c r="G567" s="38"/>
      <c r="H567" s="38"/>
    </row>
    <row r="568" spans="1:8" ht="21">
      <c r="A568" s="52"/>
      <c r="B568" s="38"/>
      <c r="C568" s="38"/>
      <c r="D568" s="38"/>
      <c r="E568" s="38"/>
      <c r="F568" s="38"/>
      <c r="G568" s="38"/>
      <c r="H568" s="38"/>
    </row>
    <row r="569" spans="1:8" ht="21">
      <c r="A569" s="52"/>
      <c r="B569" s="38"/>
      <c r="C569" s="38"/>
      <c r="D569" s="38"/>
      <c r="E569" s="38"/>
      <c r="F569" s="38"/>
      <c r="G569" s="38"/>
      <c r="H569" s="38"/>
    </row>
    <row r="570" spans="1:8" ht="21">
      <c r="A570" s="52"/>
      <c r="B570" s="38"/>
      <c r="C570" s="38"/>
      <c r="D570" s="38"/>
      <c r="E570" s="38"/>
      <c r="F570" s="38"/>
      <c r="G570" s="38"/>
      <c r="H570" s="38"/>
    </row>
    <row r="571" spans="1:8" ht="21">
      <c r="A571" s="52"/>
      <c r="B571" s="38"/>
      <c r="C571" s="38"/>
      <c r="D571" s="38"/>
      <c r="E571" s="38"/>
      <c r="F571" s="38"/>
      <c r="G571" s="38"/>
      <c r="H571" s="38"/>
    </row>
    <row r="572" spans="1:8" ht="21">
      <c r="A572" s="52"/>
      <c r="B572" s="38"/>
      <c r="C572" s="38"/>
      <c r="D572" s="38"/>
      <c r="E572" s="38"/>
      <c r="F572" s="38"/>
      <c r="G572" s="38"/>
      <c r="H572" s="38"/>
    </row>
    <row r="573" spans="1:8" ht="21">
      <c r="A573" s="52"/>
      <c r="B573" s="38"/>
      <c r="C573" s="38"/>
      <c r="D573" s="38"/>
      <c r="E573" s="38"/>
      <c r="F573" s="38"/>
      <c r="G573" s="38"/>
      <c r="H573" s="38"/>
    </row>
    <row r="574" spans="1:8" ht="21">
      <c r="A574" s="52"/>
      <c r="B574" s="38"/>
      <c r="C574" s="38"/>
      <c r="D574" s="38"/>
      <c r="E574" s="38"/>
      <c r="F574" s="38"/>
      <c r="G574" s="38"/>
      <c r="H574" s="38"/>
    </row>
    <row r="575" spans="1:8" ht="21">
      <c r="A575" s="52"/>
      <c r="B575" s="38"/>
      <c r="C575" s="38"/>
      <c r="D575" s="38"/>
      <c r="E575" s="38"/>
      <c r="F575" s="38"/>
      <c r="G575" s="38"/>
      <c r="H575" s="38"/>
    </row>
    <row r="576" spans="1:8" ht="21">
      <c r="A576" s="52"/>
      <c r="B576" s="38"/>
      <c r="C576" s="38"/>
      <c r="D576" s="38"/>
      <c r="E576" s="38"/>
      <c r="F576" s="38"/>
      <c r="G576" s="38"/>
      <c r="H576" s="38"/>
    </row>
    <row r="577" spans="1:8" ht="21">
      <c r="A577" s="52"/>
      <c r="B577" s="38"/>
      <c r="C577" s="38"/>
      <c r="D577" s="38"/>
      <c r="E577" s="38"/>
      <c r="F577" s="38"/>
      <c r="G577" s="38"/>
      <c r="H577" s="38"/>
    </row>
    <row r="578" spans="1:8" ht="21">
      <c r="A578" s="52"/>
      <c r="B578" s="38"/>
      <c r="C578" s="38"/>
      <c r="D578" s="38"/>
      <c r="E578" s="38"/>
      <c r="F578" s="38"/>
      <c r="G578" s="38"/>
      <c r="H578" s="38"/>
    </row>
    <row r="579" spans="1:8" ht="21">
      <c r="A579" s="52"/>
      <c r="B579" s="38"/>
      <c r="C579" s="38"/>
      <c r="D579" s="38"/>
      <c r="E579" s="38"/>
      <c r="F579" s="38"/>
      <c r="G579" s="38"/>
      <c r="H579" s="38"/>
    </row>
    <row r="580" spans="1:8" ht="21">
      <c r="A580" s="52"/>
      <c r="B580" s="38"/>
      <c r="C580" s="38"/>
      <c r="D580" s="38"/>
      <c r="E580" s="38"/>
      <c r="F580" s="38"/>
      <c r="G580" s="38"/>
      <c r="H580" s="38"/>
    </row>
    <row r="581" spans="1:8" ht="21">
      <c r="A581" s="52"/>
      <c r="B581" s="38"/>
      <c r="C581" s="38"/>
      <c r="D581" s="38"/>
      <c r="E581" s="38"/>
      <c r="F581" s="38"/>
      <c r="G581" s="38"/>
      <c r="H581" s="38"/>
    </row>
    <row r="582" spans="1:8" ht="21">
      <c r="A582" s="52"/>
      <c r="B582" s="38"/>
      <c r="C582" s="38"/>
      <c r="D582" s="38"/>
      <c r="E582" s="38"/>
      <c r="F582" s="38"/>
      <c r="G582" s="38"/>
      <c r="H582" s="38"/>
    </row>
    <row r="583" spans="1:8" ht="21">
      <c r="A583" s="52"/>
      <c r="B583" s="38"/>
      <c r="C583" s="38"/>
      <c r="D583" s="38"/>
      <c r="E583" s="38"/>
      <c r="F583" s="38"/>
      <c r="G583" s="38"/>
      <c r="H583" s="38"/>
    </row>
    <row r="584" spans="1:8" ht="21">
      <c r="A584" s="52"/>
      <c r="B584" s="38"/>
      <c r="C584" s="38"/>
      <c r="D584" s="38"/>
      <c r="E584" s="38"/>
      <c r="F584" s="38"/>
      <c r="G584" s="38"/>
      <c r="H584" s="38"/>
    </row>
    <row r="585" spans="1:8" ht="21">
      <c r="A585" s="52"/>
      <c r="B585" s="38"/>
      <c r="C585" s="38"/>
      <c r="D585" s="38"/>
      <c r="E585" s="38"/>
      <c r="F585" s="38"/>
      <c r="G585" s="38"/>
      <c r="H585" s="38"/>
    </row>
    <row r="586" spans="1:8" ht="21">
      <c r="A586" s="52"/>
      <c r="B586" s="38"/>
      <c r="C586" s="38"/>
      <c r="D586" s="38"/>
      <c r="E586" s="38"/>
      <c r="F586" s="38"/>
      <c r="G586" s="38"/>
      <c r="H586" s="38"/>
    </row>
  </sheetData>
  <sheetProtection formatCells="0" formatColumns="0" formatRows="0" insertColumns="0" insertHyperlinks="0" deleteColumns="0" deleteRows="0" autoFilter="0" pivotTables="0"/>
  <mergeCells count="6">
    <mergeCell ref="A8:B8"/>
    <mergeCell ref="A1:D1"/>
    <mergeCell ref="A2:D2"/>
    <mergeCell ref="A4:A5"/>
    <mergeCell ref="B4:B5"/>
    <mergeCell ref="C4:D4"/>
  </mergeCells>
  <pageMargins left="0.98425196850393704" right="0.59055118110236227" top="0.98425196850393704" bottom="0.59055118110236227" header="0.51181102362204722" footer="0.31496062992125984"/>
  <pageSetup paperSize="5" scale="90" firstPageNumber="42" orientation="landscape" useFirstPageNumber="1" r:id="rId1"/>
  <headerFooter alignWithMargins="0">
    <oddHeader>&amp;C&amp;"TH SarabunPSK,ธรรมดา"&amp;18&amp;P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609"/>
  <sheetViews>
    <sheetView showGridLines="0" showRuler="0" view="pageBreakPreview" zoomScale="110" zoomScaleSheetLayoutView="110" workbookViewId="0">
      <pane xSplit="1" ySplit="4" topLeftCell="B5" activePane="bottomRight" state="frozen"/>
      <selection activeCell="A114" sqref="A114"/>
      <selection pane="topRight" activeCell="A114" sqref="A114"/>
      <selection pane="bottomLeft" activeCell="A114" sqref="A114"/>
      <selection pane="bottomRight" activeCell="A114" sqref="A114"/>
    </sheetView>
  </sheetViews>
  <sheetFormatPr defaultColWidth="9" defaultRowHeight="15"/>
  <cols>
    <col min="1" max="1" width="73.28515625" style="53" customWidth="1"/>
    <col min="2" max="2" width="15.140625" style="39" customWidth="1"/>
    <col min="3" max="3" width="32" style="39" customWidth="1"/>
    <col min="4" max="4" width="35" style="39" customWidth="1"/>
    <col min="5" max="8" width="21.85546875" style="39" customWidth="1"/>
    <col min="9" max="16384" width="9" style="39"/>
  </cols>
  <sheetData>
    <row r="1" spans="1:8" ht="26.25">
      <c r="A1" s="432" t="s">
        <v>246</v>
      </c>
      <c r="B1" s="432"/>
      <c r="C1" s="432"/>
      <c r="D1" s="432"/>
      <c r="E1" s="38"/>
      <c r="F1" s="38"/>
      <c r="G1" s="38"/>
      <c r="H1" s="38"/>
    </row>
    <row r="2" spans="1:8" ht="26.25">
      <c r="A2" s="432" t="s">
        <v>442</v>
      </c>
      <c r="B2" s="432"/>
      <c r="C2" s="432"/>
      <c r="D2" s="432"/>
      <c r="E2" s="38"/>
      <c r="F2" s="38"/>
      <c r="G2" s="38"/>
      <c r="H2" s="38"/>
    </row>
    <row r="3" spans="1:8" ht="26.25">
      <c r="A3" s="432" t="s">
        <v>23</v>
      </c>
      <c r="B3" s="432"/>
      <c r="C3" s="432"/>
      <c r="D3" s="432"/>
      <c r="E3" s="38"/>
      <c r="F3" s="38"/>
      <c r="G3" s="38"/>
      <c r="H3" s="38"/>
    </row>
    <row r="4" spans="1:8" ht="21">
      <c r="A4" s="40"/>
      <c r="B4" s="41"/>
      <c r="C4" s="41"/>
      <c r="D4" s="41"/>
      <c r="E4" s="38"/>
      <c r="F4" s="38"/>
      <c r="G4" s="38"/>
      <c r="H4" s="38"/>
    </row>
    <row r="5" spans="1:8" s="43" customFormat="1" ht="21">
      <c r="A5" s="435" t="s">
        <v>286</v>
      </c>
      <c r="B5" s="438" t="s">
        <v>24</v>
      </c>
      <c r="C5" s="431" t="s">
        <v>14</v>
      </c>
      <c r="D5" s="430"/>
      <c r="E5" s="42"/>
      <c r="F5" s="42"/>
      <c r="G5" s="42"/>
      <c r="H5" s="42"/>
    </row>
    <row r="6" spans="1:8" s="43" customFormat="1" ht="39">
      <c r="A6" s="436"/>
      <c r="B6" s="439"/>
      <c r="C6" s="262" t="s">
        <v>295</v>
      </c>
      <c r="D6" s="262" t="s">
        <v>71</v>
      </c>
      <c r="E6" s="42"/>
      <c r="F6" s="42"/>
      <c r="G6" s="42"/>
      <c r="H6" s="42"/>
    </row>
    <row r="7" spans="1:8" s="43" customFormat="1" ht="21">
      <c r="A7" s="437"/>
      <c r="B7" s="440"/>
      <c r="C7" s="263"/>
      <c r="D7" s="263" t="s">
        <v>443</v>
      </c>
      <c r="E7" s="42"/>
      <c r="F7" s="42"/>
      <c r="G7" s="42"/>
      <c r="H7" s="42"/>
    </row>
    <row r="8" spans="1:8" s="259" customFormat="1" ht="21">
      <c r="A8" s="260" t="s">
        <v>238</v>
      </c>
      <c r="B8" s="261">
        <f>+B9</f>
        <v>4735500</v>
      </c>
      <c r="C8" s="261">
        <f t="shared" ref="C8:D8" si="0">+C9</f>
        <v>1050000</v>
      </c>
      <c r="D8" s="261">
        <f t="shared" si="0"/>
        <v>3685500</v>
      </c>
      <c r="E8" s="258"/>
      <c r="F8" s="258"/>
      <c r="G8" s="258"/>
      <c r="H8" s="258"/>
    </row>
    <row r="9" spans="1:8" ht="21">
      <c r="A9" s="245" t="s">
        <v>296</v>
      </c>
      <c r="B9" s="246">
        <f>SUM(C9:D9)</f>
        <v>4735500</v>
      </c>
      <c r="C9" s="246">
        <v>1050000</v>
      </c>
      <c r="D9" s="246">
        <v>3685500</v>
      </c>
      <c r="E9" s="38"/>
      <c r="F9" s="38"/>
      <c r="G9" s="38"/>
      <c r="H9" s="38"/>
    </row>
    <row r="10" spans="1:8" s="259" customFormat="1" ht="21">
      <c r="A10" s="242" t="s">
        <v>176</v>
      </c>
      <c r="B10" s="261">
        <f>SUM(B11:B15)</f>
        <v>28289500</v>
      </c>
      <c r="C10" s="261">
        <f t="shared" ref="C10:D10" si="1">SUM(C11:C15)</f>
        <v>24472000</v>
      </c>
      <c r="D10" s="261">
        <f t="shared" si="1"/>
        <v>3817500</v>
      </c>
      <c r="E10" s="258"/>
      <c r="F10" s="258"/>
      <c r="G10" s="258"/>
      <c r="H10" s="258"/>
    </row>
    <row r="11" spans="1:8" ht="21">
      <c r="A11" s="245" t="s">
        <v>444</v>
      </c>
      <c r="B11" s="246">
        <f>SUM(C11:D11)</f>
        <v>23107600</v>
      </c>
      <c r="C11" s="246">
        <v>23107600</v>
      </c>
      <c r="D11" s="246"/>
      <c r="E11" s="38"/>
      <c r="F11" s="38"/>
      <c r="G11" s="38"/>
      <c r="H11" s="38"/>
    </row>
    <row r="12" spans="1:8" ht="21">
      <c r="A12" s="245" t="s">
        <v>445</v>
      </c>
      <c r="B12" s="246">
        <f t="shared" ref="B12:B15" si="2">SUM(C12:D12)</f>
        <v>28000</v>
      </c>
      <c r="C12" s="246">
        <v>28000</v>
      </c>
      <c r="D12" s="246"/>
      <c r="E12" s="38"/>
      <c r="F12" s="38"/>
      <c r="G12" s="38"/>
      <c r="H12" s="38"/>
    </row>
    <row r="13" spans="1:8" ht="21">
      <c r="A13" s="245" t="s">
        <v>446</v>
      </c>
      <c r="B13" s="246">
        <f t="shared" si="2"/>
        <v>10000</v>
      </c>
      <c r="C13" s="246">
        <v>10000</v>
      </c>
      <c r="D13" s="246"/>
      <c r="E13" s="38"/>
      <c r="F13" s="38"/>
      <c r="G13" s="38"/>
      <c r="H13" s="38"/>
    </row>
    <row r="14" spans="1:8" ht="21">
      <c r="A14" s="245" t="s">
        <v>447</v>
      </c>
      <c r="B14" s="246">
        <f t="shared" si="2"/>
        <v>181600</v>
      </c>
      <c r="C14" s="246">
        <v>181600</v>
      </c>
      <c r="D14" s="246"/>
      <c r="E14" s="38"/>
      <c r="F14" s="38"/>
      <c r="G14" s="38"/>
      <c r="H14" s="38"/>
    </row>
    <row r="15" spans="1:8" ht="21">
      <c r="A15" s="245" t="s">
        <v>448</v>
      </c>
      <c r="B15" s="246">
        <f t="shared" si="2"/>
        <v>4962300</v>
      </c>
      <c r="C15" s="246">
        <v>1144800</v>
      </c>
      <c r="D15" s="246">
        <v>3817500</v>
      </c>
      <c r="E15" s="38"/>
      <c r="F15" s="38"/>
      <c r="G15" s="38"/>
      <c r="H15" s="38"/>
    </row>
    <row r="16" spans="1:8" s="259" customFormat="1" ht="21">
      <c r="A16" s="242" t="s">
        <v>239</v>
      </c>
      <c r="B16" s="261">
        <f>+B17+B22+B24+B26+B28</f>
        <v>10026900</v>
      </c>
      <c r="C16" s="261">
        <f t="shared" ref="C16:D16" si="3">+C17+C22+C24+C26+C28</f>
        <v>761900</v>
      </c>
      <c r="D16" s="261">
        <f t="shared" si="3"/>
        <v>9497000</v>
      </c>
      <c r="E16" s="258"/>
      <c r="F16" s="258"/>
      <c r="G16" s="258"/>
      <c r="H16" s="258"/>
    </row>
    <row r="17" spans="1:8" s="266" customFormat="1" ht="21">
      <c r="A17" s="247" t="s">
        <v>164</v>
      </c>
      <c r="B17" s="264">
        <f>SUM(B18:B21)</f>
        <v>172600</v>
      </c>
      <c r="C17" s="264">
        <f t="shared" ref="C17:D17" si="4">SUM(C18:C21)</f>
        <v>172600</v>
      </c>
      <c r="D17" s="264">
        <f t="shared" si="4"/>
        <v>232000</v>
      </c>
      <c r="E17" s="265"/>
      <c r="F17" s="265"/>
      <c r="G17" s="265"/>
      <c r="H17" s="265"/>
    </row>
    <row r="18" spans="1:8" ht="21">
      <c r="A18" s="245" t="s">
        <v>449</v>
      </c>
      <c r="B18" s="246">
        <f>SUM(C18:D18)</f>
        <v>143600</v>
      </c>
      <c r="C18" s="246">
        <v>143600</v>
      </c>
      <c r="D18" s="246"/>
      <c r="E18" s="38"/>
      <c r="F18" s="38"/>
      <c r="G18" s="38"/>
      <c r="H18" s="38"/>
    </row>
    <row r="19" spans="1:8" s="47" customFormat="1" ht="39">
      <c r="A19" s="236" t="s">
        <v>450</v>
      </c>
      <c r="B19" s="246">
        <f t="shared" ref="B19:B30" si="5">SUM(C19:D19)</f>
        <v>20000</v>
      </c>
      <c r="C19" s="237">
        <v>20000</v>
      </c>
      <c r="D19" s="237"/>
      <c r="E19" s="46"/>
      <c r="F19" s="46"/>
      <c r="G19" s="46"/>
      <c r="H19" s="46"/>
    </row>
    <row r="20" spans="1:8" ht="21">
      <c r="A20" s="245" t="s">
        <v>451</v>
      </c>
      <c r="B20" s="246">
        <f t="shared" si="5"/>
        <v>9000</v>
      </c>
      <c r="C20" s="246">
        <v>9000</v>
      </c>
      <c r="D20" s="246"/>
      <c r="E20" s="38"/>
      <c r="F20" s="38"/>
      <c r="G20" s="38"/>
      <c r="H20" s="38"/>
    </row>
    <row r="21" spans="1:8" ht="21">
      <c r="A21" s="245" t="s">
        <v>456</v>
      </c>
      <c r="B21" s="246"/>
      <c r="C21" s="246"/>
      <c r="D21" s="246">
        <v>232000</v>
      </c>
      <c r="E21" s="38"/>
      <c r="F21" s="38"/>
      <c r="G21" s="38"/>
      <c r="H21" s="38"/>
    </row>
    <row r="22" spans="1:8" s="266" customFormat="1" ht="21">
      <c r="A22" s="247" t="s">
        <v>165</v>
      </c>
      <c r="B22" s="264">
        <f>+B23</f>
        <v>9408600</v>
      </c>
      <c r="C22" s="264">
        <f t="shared" ref="C22:D22" si="6">+C23</f>
        <v>143600</v>
      </c>
      <c r="D22" s="264">
        <f t="shared" si="6"/>
        <v>9265000</v>
      </c>
      <c r="E22" s="265"/>
      <c r="F22" s="265"/>
      <c r="G22" s="265"/>
      <c r="H22" s="265"/>
    </row>
    <row r="23" spans="1:8" ht="21">
      <c r="A23" s="245" t="s">
        <v>457</v>
      </c>
      <c r="B23" s="246">
        <f>SUM(C23:D23)</f>
        <v>9408600</v>
      </c>
      <c r="C23" s="246">
        <v>143600</v>
      </c>
      <c r="D23" s="246">
        <v>9265000</v>
      </c>
      <c r="E23" s="38"/>
      <c r="F23" s="38"/>
      <c r="G23" s="38"/>
      <c r="H23" s="38"/>
    </row>
    <row r="24" spans="1:8" s="266" customFormat="1" ht="21">
      <c r="A24" s="247" t="s">
        <v>166</v>
      </c>
      <c r="B24" s="264">
        <f>+B25</f>
        <v>385700</v>
      </c>
      <c r="C24" s="264">
        <f>+C25</f>
        <v>385700</v>
      </c>
      <c r="D24" s="268">
        <f>+D25</f>
        <v>0</v>
      </c>
      <c r="E24" s="265"/>
      <c r="F24" s="265"/>
      <c r="G24" s="265"/>
      <c r="H24" s="265"/>
    </row>
    <row r="25" spans="1:8" ht="21">
      <c r="A25" s="245" t="s">
        <v>452</v>
      </c>
      <c r="B25" s="246">
        <f t="shared" si="5"/>
        <v>385700</v>
      </c>
      <c r="C25" s="246">
        <v>385700</v>
      </c>
      <c r="D25" s="269"/>
      <c r="E25" s="38"/>
      <c r="F25" s="38"/>
      <c r="G25" s="38"/>
      <c r="H25" s="38"/>
    </row>
    <row r="26" spans="1:8" s="266" customFormat="1" ht="21">
      <c r="A26" s="247" t="s">
        <v>322</v>
      </c>
      <c r="B26" s="264">
        <f>+B27</f>
        <v>10000</v>
      </c>
      <c r="C26" s="264">
        <f>+C27</f>
        <v>10000</v>
      </c>
      <c r="D26" s="268">
        <f>+D27</f>
        <v>0</v>
      </c>
      <c r="E26" s="265"/>
      <c r="F26" s="265"/>
      <c r="G26" s="265"/>
      <c r="H26" s="265"/>
    </row>
    <row r="27" spans="1:8" ht="21">
      <c r="A27" s="245" t="s">
        <v>453</v>
      </c>
      <c r="B27" s="246">
        <f t="shared" si="5"/>
        <v>10000</v>
      </c>
      <c r="C27" s="246">
        <v>10000</v>
      </c>
      <c r="D27" s="269"/>
      <c r="E27" s="38"/>
      <c r="F27" s="38"/>
      <c r="G27" s="38"/>
      <c r="H27" s="38"/>
    </row>
    <row r="28" spans="1:8" s="266" customFormat="1" ht="21">
      <c r="A28" s="247" t="s">
        <v>329</v>
      </c>
      <c r="B28" s="264">
        <f>SUM(B29:B30)</f>
        <v>50000</v>
      </c>
      <c r="C28" s="264">
        <f>SUM(C29:C30)</f>
        <v>50000</v>
      </c>
      <c r="D28" s="268">
        <f>SUM(D29:D30)</f>
        <v>0</v>
      </c>
      <c r="E28" s="265"/>
      <c r="F28" s="265"/>
      <c r="G28" s="265"/>
      <c r="H28" s="265"/>
    </row>
    <row r="29" spans="1:8" s="47" customFormat="1" ht="39">
      <c r="A29" s="236" t="s">
        <v>454</v>
      </c>
      <c r="B29" s="246">
        <f t="shared" si="5"/>
        <v>40000</v>
      </c>
      <c r="C29" s="237">
        <v>40000</v>
      </c>
      <c r="D29" s="270"/>
      <c r="E29" s="46"/>
      <c r="F29" s="46"/>
      <c r="G29" s="46"/>
      <c r="H29" s="46"/>
    </row>
    <row r="30" spans="1:8" s="47" customFormat="1" ht="39">
      <c r="A30" s="236" t="s">
        <v>455</v>
      </c>
      <c r="B30" s="246">
        <f t="shared" si="5"/>
        <v>10000</v>
      </c>
      <c r="C30" s="237">
        <v>10000</v>
      </c>
      <c r="D30" s="270"/>
      <c r="E30" s="46"/>
      <c r="F30" s="46"/>
      <c r="G30" s="46"/>
      <c r="H30" s="46"/>
    </row>
    <row r="31" spans="1:8" s="43" customFormat="1" ht="21">
      <c r="A31" s="199" t="s">
        <v>5</v>
      </c>
      <c r="B31" s="267">
        <f>B8+B10+B16</f>
        <v>43051900</v>
      </c>
      <c r="C31" s="267">
        <f>C8+C10+C16</f>
        <v>26283900</v>
      </c>
      <c r="D31" s="267">
        <f>D8+D10+D16</f>
        <v>17000000</v>
      </c>
      <c r="E31" s="42"/>
      <c r="F31" s="42"/>
      <c r="G31" s="42"/>
      <c r="H31" s="42"/>
    </row>
    <row r="32" spans="1:8" ht="21">
      <c r="A32" s="52"/>
      <c r="B32" s="38"/>
      <c r="C32" s="38"/>
      <c r="D32" s="38"/>
      <c r="E32" s="38"/>
      <c r="F32" s="38"/>
      <c r="G32" s="38"/>
      <c r="H32" s="38"/>
    </row>
    <row r="33" spans="1:8" ht="21">
      <c r="A33" s="52"/>
      <c r="B33" s="38"/>
      <c r="C33" s="38"/>
      <c r="D33" s="38"/>
      <c r="E33" s="38"/>
      <c r="F33" s="38"/>
      <c r="G33" s="38"/>
      <c r="H33" s="38"/>
    </row>
    <row r="34" spans="1:8" ht="21">
      <c r="A34" s="52"/>
      <c r="B34" s="38"/>
      <c r="C34" s="38"/>
      <c r="D34" s="38"/>
      <c r="E34" s="38"/>
      <c r="F34" s="38"/>
      <c r="G34" s="38"/>
      <c r="H34" s="38"/>
    </row>
    <row r="35" spans="1:8" ht="21">
      <c r="A35" s="52"/>
      <c r="B35" s="38"/>
      <c r="C35" s="38"/>
      <c r="D35" s="38"/>
      <c r="E35" s="38"/>
      <c r="F35" s="38"/>
      <c r="G35" s="38"/>
      <c r="H35" s="38"/>
    </row>
    <row r="36" spans="1:8" ht="21">
      <c r="A36" s="52"/>
      <c r="B36" s="38"/>
      <c r="C36" s="38"/>
      <c r="D36" s="38"/>
      <c r="E36" s="38"/>
      <c r="F36" s="38"/>
      <c r="G36" s="38"/>
      <c r="H36" s="38"/>
    </row>
    <row r="37" spans="1:8" ht="21">
      <c r="A37" s="52"/>
      <c r="B37" s="38"/>
      <c r="C37" s="38"/>
      <c r="D37" s="38"/>
      <c r="E37" s="38"/>
      <c r="F37" s="38"/>
      <c r="G37" s="38"/>
      <c r="H37" s="38"/>
    </row>
    <row r="38" spans="1:8" ht="21">
      <c r="A38" s="52"/>
      <c r="B38" s="38"/>
      <c r="C38" s="38"/>
      <c r="D38" s="38"/>
      <c r="E38" s="38"/>
      <c r="F38" s="38"/>
      <c r="G38" s="38"/>
      <c r="H38" s="38"/>
    </row>
    <row r="39" spans="1:8" ht="21">
      <c r="A39" s="52"/>
      <c r="B39" s="38"/>
      <c r="C39" s="38"/>
      <c r="D39" s="38"/>
      <c r="E39" s="38"/>
      <c r="F39" s="38"/>
      <c r="G39" s="38"/>
      <c r="H39" s="38"/>
    </row>
    <row r="40" spans="1:8" ht="21">
      <c r="A40" s="52"/>
      <c r="B40" s="38"/>
      <c r="C40" s="38"/>
      <c r="D40" s="38"/>
      <c r="E40" s="38"/>
      <c r="F40" s="38"/>
      <c r="G40" s="38"/>
      <c r="H40" s="38"/>
    </row>
    <row r="41" spans="1:8" ht="21">
      <c r="A41" s="52"/>
      <c r="B41" s="38"/>
      <c r="C41" s="38"/>
      <c r="D41" s="38"/>
      <c r="E41" s="38"/>
      <c r="F41" s="38"/>
      <c r="G41" s="38"/>
      <c r="H41" s="38"/>
    </row>
    <row r="42" spans="1:8" ht="21">
      <c r="A42" s="52"/>
      <c r="B42" s="38"/>
      <c r="C42" s="38"/>
      <c r="D42" s="38"/>
      <c r="E42" s="38"/>
      <c r="F42" s="38"/>
      <c r="G42" s="38"/>
      <c r="H42" s="38"/>
    </row>
    <row r="43" spans="1:8" ht="21">
      <c r="A43" s="52"/>
      <c r="B43" s="38"/>
      <c r="C43" s="38"/>
      <c r="D43" s="38"/>
      <c r="E43" s="38"/>
      <c r="F43" s="38"/>
      <c r="G43" s="38"/>
      <c r="H43" s="38"/>
    </row>
    <row r="44" spans="1:8" ht="21">
      <c r="A44" s="52"/>
      <c r="B44" s="38"/>
      <c r="C44" s="38"/>
      <c r="D44" s="38"/>
      <c r="E44" s="38"/>
      <c r="F44" s="38"/>
      <c r="G44" s="38"/>
      <c r="H44" s="38"/>
    </row>
    <row r="45" spans="1:8" ht="21">
      <c r="A45" s="52"/>
      <c r="B45" s="38"/>
      <c r="C45" s="38"/>
      <c r="D45" s="38"/>
      <c r="E45" s="38"/>
      <c r="F45" s="38"/>
      <c r="G45" s="38"/>
      <c r="H45" s="38"/>
    </row>
    <row r="46" spans="1:8" ht="21">
      <c r="A46" s="52"/>
      <c r="B46" s="38"/>
      <c r="C46" s="38"/>
      <c r="D46" s="38"/>
      <c r="E46" s="38"/>
      <c r="F46" s="38"/>
      <c r="G46" s="38"/>
      <c r="H46" s="38"/>
    </row>
    <row r="47" spans="1:8" ht="21">
      <c r="A47" s="52"/>
      <c r="B47" s="38"/>
      <c r="C47" s="38"/>
      <c r="D47" s="38"/>
      <c r="E47" s="38"/>
      <c r="F47" s="38"/>
      <c r="G47" s="38"/>
      <c r="H47" s="38"/>
    </row>
    <row r="48" spans="1:8" ht="21">
      <c r="A48" s="52"/>
      <c r="B48" s="38"/>
      <c r="C48" s="38"/>
      <c r="D48" s="38"/>
      <c r="E48" s="38"/>
      <c r="F48" s="38"/>
      <c r="G48" s="38"/>
      <c r="H48" s="38"/>
    </row>
    <row r="49" spans="1:8" ht="21">
      <c r="A49" s="52"/>
      <c r="B49" s="38"/>
      <c r="C49" s="38"/>
      <c r="D49" s="38"/>
      <c r="E49" s="38"/>
      <c r="F49" s="38"/>
      <c r="G49" s="38"/>
      <c r="H49" s="38"/>
    </row>
    <row r="50" spans="1:8" ht="21">
      <c r="A50" s="52"/>
      <c r="B50" s="38"/>
      <c r="C50" s="38"/>
      <c r="D50" s="38"/>
      <c r="E50" s="38"/>
      <c r="F50" s="38"/>
      <c r="G50" s="38"/>
      <c r="H50" s="38"/>
    </row>
    <row r="51" spans="1:8" ht="21">
      <c r="A51" s="52"/>
      <c r="B51" s="38"/>
      <c r="C51" s="38"/>
      <c r="D51" s="38"/>
      <c r="E51" s="38"/>
      <c r="F51" s="38"/>
      <c r="G51" s="38"/>
      <c r="H51" s="38"/>
    </row>
    <row r="52" spans="1:8" ht="21">
      <c r="A52" s="52"/>
      <c r="B52" s="38"/>
      <c r="C52" s="38"/>
      <c r="D52" s="38"/>
      <c r="E52" s="38"/>
      <c r="F52" s="38"/>
      <c r="G52" s="38"/>
      <c r="H52" s="38"/>
    </row>
    <row r="53" spans="1:8" ht="21">
      <c r="A53" s="52"/>
      <c r="B53" s="38"/>
      <c r="C53" s="38"/>
      <c r="D53" s="38"/>
      <c r="E53" s="38"/>
      <c r="F53" s="38"/>
      <c r="G53" s="38"/>
      <c r="H53" s="38"/>
    </row>
    <row r="54" spans="1:8" ht="21">
      <c r="A54" s="52"/>
      <c r="B54" s="38"/>
      <c r="C54" s="38"/>
      <c r="D54" s="38"/>
      <c r="E54" s="38"/>
      <c r="F54" s="38"/>
      <c r="G54" s="38"/>
      <c r="H54" s="38"/>
    </row>
    <row r="55" spans="1:8" ht="21">
      <c r="A55" s="52"/>
      <c r="B55" s="38"/>
      <c r="C55" s="38"/>
      <c r="D55" s="38"/>
      <c r="E55" s="38"/>
      <c r="F55" s="38"/>
      <c r="G55" s="38"/>
      <c r="H55" s="38"/>
    </row>
    <row r="56" spans="1:8" ht="21">
      <c r="A56" s="52"/>
      <c r="B56" s="38"/>
      <c r="C56" s="38"/>
      <c r="D56" s="38"/>
      <c r="E56" s="38"/>
      <c r="F56" s="38"/>
      <c r="G56" s="38"/>
      <c r="H56" s="38"/>
    </row>
    <row r="57" spans="1:8" ht="21">
      <c r="A57" s="52"/>
      <c r="B57" s="38"/>
      <c r="C57" s="38"/>
      <c r="D57" s="38"/>
      <c r="E57" s="38"/>
      <c r="F57" s="38"/>
      <c r="G57" s="38"/>
      <c r="H57" s="38"/>
    </row>
    <row r="58" spans="1:8" ht="21">
      <c r="A58" s="52"/>
      <c r="B58" s="38"/>
      <c r="C58" s="38"/>
      <c r="D58" s="38"/>
      <c r="E58" s="38"/>
      <c r="F58" s="38"/>
      <c r="G58" s="38"/>
      <c r="H58" s="38"/>
    </row>
    <row r="59" spans="1:8" ht="21">
      <c r="A59" s="52"/>
      <c r="B59" s="38"/>
      <c r="C59" s="38"/>
      <c r="D59" s="38"/>
      <c r="E59" s="38"/>
      <c r="F59" s="38"/>
      <c r="G59" s="38"/>
      <c r="H59" s="38"/>
    </row>
    <row r="60" spans="1:8" ht="21">
      <c r="A60" s="52"/>
      <c r="B60" s="38"/>
      <c r="C60" s="38"/>
      <c r="D60" s="38"/>
      <c r="E60" s="38"/>
      <c r="F60" s="38"/>
      <c r="G60" s="38"/>
      <c r="H60" s="38"/>
    </row>
    <row r="61" spans="1:8" ht="21">
      <c r="A61" s="52"/>
      <c r="B61" s="38"/>
      <c r="C61" s="38"/>
      <c r="D61" s="38"/>
      <c r="E61" s="38"/>
      <c r="F61" s="38"/>
      <c r="G61" s="38"/>
      <c r="H61" s="38"/>
    </row>
    <row r="62" spans="1:8" ht="21">
      <c r="A62" s="52"/>
      <c r="B62" s="38"/>
      <c r="C62" s="38"/>
      <c r="D62" s="38"/>
      <c r="E62" s="38"/>
      <c r="F62" s="38"/>
      <c r="G62" s="38"/>
      <c r="H62" s="38"/>
    </row>
    <row r="63" spans="1:8" ht="21">
      <c r="A63" s="52"/>
      <c r="B63" s="38"/>
      <c r="C63" s="38"/>
      <c r="D63" s="38"/>
      <c r="E63" s="38"/>
      <c r="F63" s="38"/>
      <c r="G63" s="38"/>
      <c r="H63" s="38"/>
    </row>
    <row r="64" spans="1:8" ht="21">
      <c r="A64" s="52"/>
      <c r="B64" s="38"/>
      <c r="C64" s="38"/>
      <c r="D64" s="38"/>
      <c r="E64" s="38"/>
      <c r="F64" s="38"/>
      <c r="G64" s="38"/>
      <c r="H64" s="38"/>
    </row>
    <row r="65" spans="1:8" ht="21">
      <c r="A65" s="52"/>
      <c r="B65" s="38"/>
      <c r="C65" s="38"/>
      <c r="D65" s="38"/>
      <c r="E65" s="38"/>
      <c r="F65" s="38"/>
      <c r="G65" s="38"/>
      <c r="H65" s="38"/>
    </row>
    <row r="66" spans="1:8" ht="21">
      <c r="A66" s="52"/>
      <c r="B66" s="38"/>
      <c r="C66" s="38"/>
      <c r="D66" s="38"/>
      <c r="E66" s="38"/>
      <c r="F66" s="38"/>
      <c r="G66" s="38"/>
      <c r="H66" s="38"/>
    </row>
    <row r="67" spans="1:8" ht="21">
      <c r="A67" s="52"/>
      <c r="B67" s="38"/>
      <c r="C67" s="38"/>
      <c r="D67" s="38"/>
      <c r="E67" s="38"/>
      <c r="F67" s="38"/>
      <c r="G67" s="38"/>
      <c r="H67" s="38"/>
    </row>
    <row r="68" spans="1:8" ht="21">
      <c r="A68" s="52"/>
      <c r="B68" s="38"/>
      <c r="C68" s="38"/>
      <c r="D68" s="38"/>
      <c r="E68" s="38"/>
      <c r="F68" s="38"/>
      <c r="G68" s="38"/>
      <c r="H68" s="38"/>
    </row>
    <row r="69" spans="1:8" ht="21">
      <c r="A69" s="52"/>
      <c r="B69" s="38"/>
      <c r="C69" s="38"/>
      <c r="D69" s="38"/>
      <c r="E69" s="38"/>
      <c r="F69" s="38"/>
      <c r="G69" s="38"/>
      <c r="H69" s="38"/>
    </row>
    <row r="70" spans="1:8" ht="21">
      <c r="A70" s="52"/>
      <c r="B70" s="38"/>
      <c r="C70" s="38"/>
      <c r="D70" s="38"/>
      <c r="E70" s="38"/>
      <c r="F70" s="38"/>
      <c r="G70" s="38"/>
      <c r="H70" s="38"/>
    </row>
    <row r="71" spans="1:8" ht="21">
      <c r="A71" s="52"/>
      <c r="B71" s="38"/>
      <c r="C71" s="38"/>
      <c r="D71" s="38"/>
      <c r="E71" s="38"/>
      <c r="F71" s="38"/>
      <c r="G71" s="38"/>
      <c r="H71" s="38"/>
    </row>
    <row r="72" spans="1:8" ht="21">
      <c r="A72" s="52"/>
      <c r="B72" s="38"/>
      <c r="C72" s="38"/>
      <c r="D72" s="38"/>
      <c r="E72" s="38"/>
      <c r="F72" s="38"/>
      <c r="G72" s="38"/>
      <c r="H72" s="38"/>
    </row>
    <row r="73" spans="1:8" ht="21">
      <c r="A73" s="52"/>
      <c r="B73" s="38"/>
      <c r="C73" s="38"/>
      <c r="D73" s="38"/>
      <c r="E73" s="38"/>
      <c r="F73" s="38"/>
      <c r="G73" s="38"/>
      <c r="H73" s="38"/>
    </row>
    <row r="74" spans="1:8" ht="21">
      <c r="A74" s="52"/>
      <c r="B74" s="38"/>
      <c r="C74" s="38"/>
      <c r="D74" s="38"/>
      <c r="E74" s="38"/>
      <c r="F74" s="38"/>
      <c r="G74" s="38"/>
      <c r="H74" s="38"/>
    </row>
    <row r="75" spans="1:8" ht="21">
      <c r="A75" s="52"/>
      <c r="B75" s="38"/>
      <c r="C75" s="38"/>
      <c r="D75" s="38"/>
      <c r="E75" s="38"/>
      <c r="F75" s="38"/>
      <c r="G75" s="38"/>
      <c r="H75" s="38"/>
    </row>
    <row r="76" spans="1:8" ht="21">
      <c r="A76" s="52"/>
      <c r="B76" s="38"/>
      <c r="C76" s="38"/>
      <c r="D76" s="38"/>
      <c r="E76" s="38"/>
      <c r="F76" s="38"/>
      <c r="G76" s="38"/>
      <c r="H76" s="38"/>
    </row>
    <row r="77" spans="1:8" ht="21">
      <c r="A77" s="52"/>
      <c r="B77" s="38"/>
      <c r="C77" s="38"/>
      <c r="D77" s="38"/>
      <c r="E77" s="38"/>
      <c r="F77" s="38"/>
      <c r="G77" s="38"/>
      <c r="H77" s="38"/>
    </row>
    <row r="78" spans="1:8" ht="21">
      <c r="A78" s="52"/>
      <c r="B78" s="38"/>
      <c r="C78" s="38"/>
      <c r="D78" s="38"/>
      <c r="E78" s="38"/>
      <c r="F78" s="38"/>
      <c r="G78" s="38"/>
      <c r="H78" s="38"/>
    </row>
    <row r="79" spans="1:8" ht="21">
      <c r="A79" s="52"/>
      <c r="B79" s="38"/>
      <c r="C79" s="38"/>
      <c r="D79" s="38"/>
      <c r="E79" s="38"/>
      <c r="F79" s="38"/>
      <c r="G79" s="38"/>
      <c r="H79" s="38"/>
    </row>
    <row r="80" spans="1:8" ht="21">
      <c r="A80" s="52"/>
      <c r="B80" s="38"/>
      <c r="C80" s="38"/>
      <c r="D80" s="38"/>
      <c r="E80" s="38"/>
      <c r="F80" s="38"/>
      <c r="G80" s="38"/>
      <c r="H80" s="38"/>
    </row>
    <row r="81" spans="1:8" ht="21">
      <c r="A81" s="52"/>
      <c r="B81" s="38"/>
      <c r="C81" s="38"/>
      <c r="D81" s="38"/>
      <c r="E81" s="38"/>
      <c r="F81" s="38"/>
      <c r="G81" s="38"/>
      <c r="H81" s="38"/>
    </row>
    <row r="82" spans="1:8" ht="21">
      <c r="A82" s="52"/>
      <c r="B82" s="38"/>
      <c r="C82" s="38"/>
      <c r="D82" s="38"/>
      <c r="E82" s="38"/>
      <c r="F82" s="38"/>
      <c r="G82" s="38"/>
      <c r="H82" s="38"/>
    </row>
    <row r="83" spans="1:8" ht="21">
      <c r="A83" s="52"/>
      <c r="B83" s="38"/>
      <c r="C83" s="38"/>
      <c r="D83" s="38"/>
      <c r="E83" s="38"/>
      <c r="F83" s="38"/>
      <c r="G83" s="38"/>
      <c r="H83" s="38"/>
    </row>
    <row r="84" spans="1:8" ht="21">
      <c r="A84" s="52"/>
      <c r="B84" s="38"/>
      <c r="C84" s="38"/>
      <c r="D84" s="38"/>
      <c r="E84" s="38"/>
      <c r="F84" s="38"/>
      <c r="G84" s="38"/>
      <c r="H84" s="38"/>
    </row>
    <row r="85" spans="1:8" ht="21">
      <c r="A85" s="52"/>
      <c r="B85" s="38"/>
      <c r="C85" s="38"/>
      <c r="D85" s="38"/>
      <c r="E85" s="38"/>
      <c r="F85" s="38"/>
      <c r="G85" s="38"/>
      <c r="H85" s="38"/>
    </row>
    <row r="86" spans="1:8" ht="21">
      <c r="A86" s="52"/>
      <c r="B86" s="38"/>
      <c r="C86" s="38"/>
      <c r="D86" s="38"/>
      <c r="E86" s="38"/>
      <c r="F86" s="38"/>
      <c r="G86" s="38"/>
      <c r="H86" s="38"/>
    </row>
    <row r="87" spans="1:8" ht="21">
      <c r="A87" s="52"/>
      <c r="B87" s="38"/>
      <c r="C87" s="38"/>
      <c r="D87" s="38"/>
      <c r="E87" s="38"/>
      <c r="F87" s="38"/>
      <c r="G87" s="38"/>
      <c r="H87" s="38"/>
    </row>
    <row r="88" spans="1:8" ht="21">
      <c r="A88" s="52"/>
      <c r="B88" s="38"/>
      <c r="C88" s="38"/>
      <c r="D88" s="38"/>
      <c r="E88" s="38"/>
      <c r="F88" s="38"/>
      <c r="G88" s="38"/>
      <c r="H88" s="38"/>
    </row>
    <row r="89" spans="1:8" ht="21">
      <c r="A89" s="52"/>
      <c r="B89" s="38"/>
      <c r="C89" s="38"/>
      <c r="D89" s="38"/>
      <c r="E89" s="38"/>
      <c r="F89" s="38"/>
      <c r="G89" s="38"/>
      <c r="H89" s="38"/>
    </row>
    <row r="90" spans="1:8" ht="21">
      <c r="A90" s="52"/>
      <c r="B90" s="38"/>
      <c r="C90" s="38"/>
      <c r="D90" s="38"/>
      <c r="E90" s="38"/>
      <c r="F90" s="38"/>
      <c r="G90" s="38"/>
      <c r="H90" s="38"/>
    </row>
    <row r="91" spans="1:8" ht="21">
      <c r="A91" s="52"/>
      <c r="B91" s="38"/>
      <c r="C91" s="38"/>
      <c r="D91" s="38"/>
      <c r="E91" s="38"/>
      <c r="F91" s="38"/>
      <c r="G91" s="38"/>
      <c r="H91" s="38"/>
    </row>
    <row r="92" spans="1:8" ht="21">
      <c r="A92" s="52"/>
      <c r="B92" s="38"/>
      <c r="C92" s="38"/>
      <c r="D92" s="38"/>
      <c r="E92" s="38"/>
      <c r="F92" s="38"/>
      <c r="G92" s="38"/>
      <c r="H92" s="38"/>
    </row>
    <row r="93" spans="1:8" ht="21">
      <c r="A93" s="52"/>
      <c r="B93" s="38"/>
      <c r="C93" s="38"/>
      <c r="D93" s="38"/>
      <c r="E93" s="38"/>
      <c r="F93" s="38"/>
      <c r="G93" s="38"/>
      <c r="H93" s="38"/>
    </row>
    <row r="94" spans="1:8" ht="21">
      <c r="A94" s="52"/>
      <c r="B94" s="38"/>
      <c r="C94" s="38"/>
      <c r="D94" s="38"/>
      <c r="E94" s="38"/>
      <c r="F94" s="38"/>
      <c r="G94" s="38"/>
      <c r="H94" s="38"/>
    </row>
    <row r="95" spans="1:8" ht="21">
      <c r="A95" s="52"/>
      <c r="B95" s="38"/>
      <c r="C95" s="38"/>
      <c r="D95" s="38"/>
      <c r="E95" s="38"/>
      <c r="F95" s="38"/>
      <c r="G95" s="38"/>
      <c r="H95" s="38"/>
    </row>
    <row r="96" spans="1:8" ht="21">
      <c r="A96" s="52"/>
      <c r="B96" s="38"/>
      <c r="C96" s="38"/>
      <c r="D96" s="38"/>
      <c r="E96" s="38"/>
      <c r="F96" s="38"/>
      <c r="G96" s="38"/>
      <c r="H96" s="38"/>
    </row>
    <row r="97" spans="1:8" ht="21">
      <c r="A97" s="52"/>
      <c r="B97" s="38"/>
      <c r="C97" s="38"/>
      <c r="D97" s="38"/>
      <c r="E97" s="38"/>
      <c r="F97" s="38"/>
      <c r="G97" s="38"/>
      <c r="H97" s="38"/>
    </row>
    <row r="98" spans="1:8" ht="21">
      <c r="A98" s="52"/>
      <c r="B98" s="38"/>
      <c r="C98" s="38"/>
      <c r="D98" s="38"/>
      <c r="E98" s="38"/>
      <c r="F98" s="38"/>
      <c r="G98" s="38"/>
      <c r="H98" s="38"/>
    </row>
    <row r="99" spans="1:8" ht="21">
      <c r="A99" s="52"/>
      <c r="B99" s="38"/>
      <c r="C99" s="38"/>
      <c r="D99" s="38"/>
      <c r="E99" s="38"/>
      <c r="F99" s="38"/>
      <c r="G99" s="38"/>
      <c r="H99" s="38"/>
    </row>
    <row r="100" spans="1:8" ht="21">
      <c r="A100" s="52"/>
      <c r="B100" s="38"/>
      <c r="C100" s="38"/>
      <c r="D100" s="38"/>
      <c r="E100" s="38"/>
      <c r="F100" s="38"/>
      <c r="G100" s="38"/>
      <c r="H100" s="38"/>
    </row>
    <row r="101" spans="1:8" ht="21">
      <c r="A101" s="52"/>
      <c r="B101" s="38"/>
      <c r="C101" s="38"/>
      <c r="D101" s="38"/>
      <c r="E101" s="38"/>
      <c r="F101" s="38"/>
      <c r="G101" s="38"/>
      <c r="H101" s="38"/>
    </row>
    <row r="102" spans="1:8" ht="21">
      <c r="A102" s="52"/>
      <c r="B102" s="38"/>
      <c r="C102" s="38"/>
      <c r="D102" s="38"/>
      <c r="E102" s="38"/>
      <c r="F102" s="38"/>
      <c r="G102" s="38"/>
      <c r="H102" s="38"/>
    </row>
    <row r="103" spans="1:8" ht="21">
      <c r="A103" s="52"/>
      <c r="B103" s="38"/>
      <c r="C103" s="38"/>
      <c r="D103" s="38"/>
      <c r="E103" s="38"/>
      <c r="F103" s="38"/>
      <c r="G103" s="38"/>
      <c r="H103" s="38"/>
    </row>
    <row r="104" spans="1:8" ht="21">
      <c r="A104" s="52"/>
      <c r="B104" s="38"/>
      <c r="C104" s="38"/>
      <c r="D104" s="38"/>
      <c r="E104" s="38"/>
      <c r="F104" s="38"/>
      <c r="G104" s="38"/>
      <c r="H104" s="38"/>
    </row>
    <row r="105" spans="1:8" ht="21">
      <c r="A105" s="52"/>
      <c r="B105" s="38"/>
      <c r="C105" s="38"/>
      <c r="D105" s="38"/>
      <c r="E105" s="38"/>
      <c r="F105" s="38"/>
      <c r="G105" s="38"/>
      <c r="H105" s="38"/>
    </row>
    <row r="106" spans="1:8" ht="21">
      <c r="A106" s="52"/>
      <c r="B106" s="38"/>
      <c r="C106" s="38"/>
      <c r="D106" s="38"/>
      <c r="E106" s="38"/>
      <c r="F106" s="38"/>
      <c r="G106" s="38"/>
      <c r="H106" s="38"/>
    </row>
    <row r="107" spans="1:8" ht="21">
      <c r="A107" s="52"/>
      <c r="B107" s="38"/>
      <c r="C107" s="38"/>
      <c r="D107" s="38"/>
      <c r="E107" s="38"/>
      <c r="F107" s="38"/>
      <c r="G107" s="38"/>
      <c r="H107" s="38"/>
    </row>
    <row r="108" spans="1:8" ht="21">
      <c r="A108" s="52"/>
      <c r="B108" s="38"/>
      <c r="C108" s="38"/>
      <c r="D108" s="38"/>
      <c r="E108" s="38"/>
      <c r="F108" s="38"/>
      <c r="G108" s="38"/>
      <c r="H108" s="38"/>
    </row>
    <row r="109" spans="1:8" ht="21">
      <c r="A109" s="52"/>
      <c r="B109" s="38"/>
      <c r="C109" s="38"/>
      <c r="D109" s="38"/>
      <c r="E109" s="38"/>
      <c r="F109" s="38"/>
      <c r="G109" s="38"/>
      <c r="H109" s="38"/>
    </row>
    <row r="110" spans="1:8" ht="21">
      <c r="A110" s="52"/>
      <c r="B110" s="38"/>
      <c r="C110" s="38"/>
      <c r="D110" s="38"/>
      <c r="E110" s="38"/>
      <c r="F110" s="38"/>
      <c r="G110" s="38"/>
      <c r="H110" s="38"/>
    </row>
    <row r="111" spans="1:8" ht="21">
      <c r="A111" s="52"/>
      <c r="B111" s="38"/>
      <c r="C111" s="38"/>
      <c r="D111" s="38"/>
      <c r="E111" s="38"/>
      <c r="F111" s="38"/>
      <c r="G111" s="38"/>
      <c r="H111" s="38"/>
    </row>
    <row r="112" spans="1:8" ht="21">
      <c r="A112" s="52"/>
      <c r="B112" s="38"/>
      <c r="C112" s="38"/>
      <c r="D112" s="38"/>
      <c r="E112" s="38"/>
      <c r="F112" s="38"/>
      <c r="G112" s="38"/>
      <c r="H112" s="38"/>
    </row>
    <row r="113" spans="1:8" ht="21">
      <c r="A113" s="52"/>
      <c r="B113" s="38"/>
      <c r="C113" s="38"/>
      <c r="D113" s="38"/>
      <c r="E113" s="38"/>
      <c r="F113" s="38"/>
      <c r="G113" s="38"/>
      <c r="H113" s="38"/>
    </row>
    <row r="114" spans="1:8" ht="21">
      <c r="A114" s="52"/>
      <c r="B114" s="38"/>
      <c r="C114" s="38"/>
      <c r="D114" s="38"/>
      <c r="E114" s="38"/>
      <c r="F114" s="38"/>
      <c r="G114" s="38"/>
      <c r="H114" s="38"/>
    </row>
    <row r="115" spans="1:8" ht="21">
      <c r="A115" s="52"/>
      <c r="B115" s="38"/>
      <c r="C115" s="38"/>
      <c r="D115" s="38"/>
      <c r="E115" s="38"/>
      <c r="F115" s="38"/>
      <c r="G115" s="38"/>
      <c r="H115" s="38"/>
    </row>
    <row r="116" spans="1:8" ht="21">
      <c r="A116" s="52"/>
      <c r="B116" s="38"/>
      <c r="C116" s="38"/>
      <c r="D116" s="38"/>
      <c r="E116" s="38"/>
      <c r="F116" s="38"/>
      <c r="G116" s="38"/>
      <c r="H116" s="38"/>
    </row>
    <row r="117" spans="1:8" ht="21">
      <c r="A117" s="52"/>
      <c r="B117" s="38"/>
      <c r="C117" s="38"/>
      <c r="D117" s="38"/>
      <c r="E117" s="38"/>
      <c r="F117" s="38"/>
      <c r="G117" s="38"/>
      <c r="H117" s="38"/>
    </row>
    <row r="118" spans="1:8" ht="21">
      <c r="A118" s="52"/>
      <c r="B118" s="38"/>
      <c r="C118" s="38"/>
      <c r="D118" s="38"/>
      <c r="E118" s="38"/>
      <c r="F118" s="38"/>
      <c r="G118" s="38"/>
      <c r="H118" s="38"/>
    </row>
    <row r="119" spans="1:8" ht="21">
      <c r="A119" s="52"/>
      <c r="B119" s="38"/>
      <c r="C119" s="38"/>
      <c r="D119" s="38"/>
      <c r="E119" s="38"/>
      <c r="F119" s="38"/>
      <c r="G119" s="38"/>
      <c r="H119" s="38"/>
    </row>
    <row r="120" spans="1:8" ht="21">
      <c r="A120" s="52"/>
      <c r="B120" s="38"/>
      <c r="C120" s="38"/>
      <c r="D120" s="38"/>
      <c r="E120" s="38"/>
      <c r="F120" s="38"/>
      <c r="G120" s="38"/>
      <c r="H120" s="38"/>
    </row>
    <row r="121" spans="1:8" ht="21">
      <c r="A121" s="52"/>
      <c r="B121" s="38"/>
      <c r="C121" s="38"/>
      <c r="D121" s="38"/>
      <c r="E121" s="38"/>
      <c r="F121" s="38"/>
      <c r="G121" s="38"/>
      <c r="H121" s="38"/>
    </row>
    <row r="122" spans="1:8" ht="21">
      <c r="A122" s="52"/>
      <c r="B122" s="38"/>
      <c r="C122" s="38"/>
      <c r="D122" s="38"/>
      <c r="E122" s="38"/>
      <c r="F122" s="38"/>
      <c r="G122" s="38"/>
      <c r="H122" s="38"/>
    </row>
    <row r="123" spans="1:8" ht="21">
      <c r="A123" s="52"/>
      <c r="B123" s="38"/>
      <c r="C123" s="38"/>
      <c r="D123" s="38"/>
      <c r="E123" s="38"/>
      <c r="F123" s="38"/>
      <c r="G123" s="38"/>
      <c r="H123" s="38"/>
    </row>
    <row r="124" spans="1:8" ht="21">
      <c r="A124" s="52"/>
      <c r="B124" s="38"/>
      <c r="C124" s="38"/>
      <c r="D124" s="38"/>
      <c r="E124" s="38"/>
      <c r="F124" s="38"/>
      <c r="G124" s="38"/>
      <c r="H124" s="38"/>
    </row>
    <row r="125" spans="1:8" ht="21">
      <c r="A125" s="52"/>
      <c r="B125" s="38"/>
      <c r="C125" s="38"/>
      <c r="D125" s="38"/>
      <c r="E125" s="38"/>
      <c r="F125" s="38"/>
      <c r="G125" s="38"/>
      <c r="H125" s="38"/>
    </row>
    <row r="126" spans="1:8" ht="21">
      <c r="A126" s="52"/>
      <c r="B126" s="38"/>
      <c r="C126" s="38"/>
      <c r="D126" s="38"/>
      <c r="E126" s="38"/>
      <c r="F126" s="38"/>
      <c r="G126" s="38"/>
      <c r="H126" s="38"/>
    </row>
    <row r="127" spans="1:8" ht="21">
      <c r="A127" s="52"/>
      <c r="B127" s="38"/>
      <c r="C127" s="38"/>
      <c r="D127" s="38"/>
      <c r="E127" s="38"/>
      <c r="F127" s="38"/>
      <c r="G127" s="38"/>
      <c r="H127" s="38"/>
    </row>
    <row r="128" spans="1:8" ht="21">
      <c r="A128" s="52"/>
      <c r="B128" s="38"/>
      <c r="C128" s="38"/>
      <c r="D128" s="38"/>
      <c r="E128" s="38"/>
      <c r="F128" s="38"/>
      <c r="G128" s="38"/>
      <c r="H128" s="38"/>
    </row>
    <row r="129" spans="1:8" ht="21">
      <c r="A129" s="52"/>
      <c r="B129" s="38"/>
      <c r="C129" s="38"/>
      <c r="D129" s="38"/>
      <c r="E129" s="38"/>
      <c r="F129" s="38"/>
      <c r="G129" s="38"/>
      <c r="H129" s="38"/>
    </row>
    <row r="130" spans="1:8" ht="21">
      <c r="A130" s="52"/>
      <c r="B130" s="38"/>
      <c r="C130" s="38"/>
      <c r="D130" s="38"/>
      <c r="E130" s="38"/>
      <c r="F130" s="38"/>
      <c r="G130" s="38"/>
      <c r="H130" s="38"/>
    </row>
    <row r="131" spans="1:8" ht="21">
      <c r="A131" s="52"/>
      <c r="B131" s="38"/>
      <c r="C131" s="38"/>
      <c r="D131" s="38"/>
      <c r="E131" s="38"/>
      <c r="F131" s="38"/>
      <c r="G131" s="38"/>
      <c r="H131" s="38"/>
    </row>
    <row r="132" spans="1:8" ht="21">
      <c r="A132" s="52"/>
      <c r="B132" s="38"/>
      <c r="C132" s="38"/>
      <c r="D132" s="38"/>
      <c r="E132" s="38"/>
      <c r="F132" s="38"/>
      <c r="G132" s="38"/>
      <c r="H132" s="38"/>
    </row>
    <row r="133" spans="1:8" ht="21">
      <c r="A133" s="52"/>
      <c r="B133" s="38"/>
      <c r="C133" s="38"/>
      <c r="D133" s="38"/>
      <c r="E133" s="38"/>
      <c r="F133" s="38"/>
      <c r="G133" s="38"/>
      <c r="H133" s="38"/>
    </row>
    <row r="134" spans="1:8" ht="21">
      <c r="A134" s="52"/>
      <c r="B134" s="38"/>
      <c r="C134" s="38"/>
      <c r="D134" s="38"/>
      <c r="E134" s="38"/>
      <c r="F134" s="38"/>
      <c r="G134" s="38"/>
      <c r="H134" s="38"/>
    </row>
    <row r="135" spans="1:8" ht="21">
      <c r="A135" s="52"/>
      <c r="B135" s="38"/>
      <c r="C135" s="38"/>
      <c r="D135" s="38"/>
      <c r="E135" s="38"/>
      <c r="F135" s="38"/>
      <c r="G135" s="38"/>
      <c r="H135" s="38"/>
    </row>
    <row r="136" spans="1:8" ht="21">
      <c r="A136" s="52"/>
      <c r="B136" s="38"/>
      <c r="C136" s="38"/>
      <c r="D136" s="38"/>
      <c r="E136" s="38"/>
      <c r="F136" s="38"/>
      <c r="G136" s="38"/>
      <c r="H136" s="38"/>
    </row>
    <row r="137" spans="1:8" ht="21">
      <c r="A137" s="52"/>
      <c r="B137" s="38"/>
      <c r="C137" s="38"/>
      <c r="D137" s="38"/>
      <c r="E137" s="38"/>
      <c r="F137" s="38"/>
      <c r="G137" s="38"/>
      <c r="H137" s="38"/>
    </row>
    <row r="138" spans="1:8" ht="21">
      <c r="A138" s="52"/>
      <c r="B138" s="38"/>
      <c r="C138" s="38"/>
      <c r="D138" s="38"/>
      <c r="E138" s="38"/>
      <c r="F138" s="38"/>
      <c r="G138" s="38"/>
      <c r="H138" s="38"/>
    </row>
    <row r="139" spans="1:8" ht="21">
      <c r="A139" s="52"/>
      <c r="B139" s="38"/>
      <c r="C139" s="38"/>
      <c r="D139" s="38"/>
      <c r="E139" s="38"/>
      <c r="F139" s="38"/>
      <c r="G139" s="38"/>
      <c r="H139" s="38"/>
    </row>
    <row r="140" spans="1:8" ht="21">
      <c r="A140" s="52"/>
      <c r="B140" s="38"/>
      <c r="C140" s="38"/>
      <c r="D140" s="38"/>
      <c r="E140" s="38"/>
      <c r="F140" s="38"/>
      <c r="G140" s="38"/>
      <c r="H140" s="38"/>
    </row>
    <row r="141" spans="1:8" ht="21">
      <c r="A141" s="52"/>
      <c r="B141" s="38"/>
      <c r="C141" s="38"/>
      <c r="D141" s="38"/>
      <c r="E141" s="38"/>
      <c r="F141" s="38"/>
      <c r="G141" s="38"/>
      <c r="H141" s="38"/>
    </row>
    <row r="142" spans="1:8" ht="21">
      <c r="A142" s="52"/>
      <c r="B142" s="38"/>
      <c r="C142" s="38"/>
      <c r="D142" s="38"/>
      <c r="E142" s="38"/>
      <c r="F142" s="38"/>
      <c r="G142" s="38"/>
      <c r="H142" s="38"/>
    </row>
    <row r="143" spans="1:8" ht="21">
      <c r="A143" s="52"/>
      <c r="B143" s="38"/>
      <c r="C143" s="38"/>
      <c r="D143" s="38"/>
      <c r="E143" s="38"/>
      <c r="F143" s="38"/>
      <c r="G143" s="38"/>
      <c r="H143" s="38"/>
    </row>
    <row r="144" spans="1:8" ht="21">
      <c r="A144" s="52"/>
      <c r="B144" s="38"/>
      <c r="C144" s="38"/>
      <c r="D144" s="38"/>
      <c r="E144" s="38"/>
      <c r="F144" s="38"/>
      <c r="G144" s="38"/>
      <c r="H144" s="38"/>
    </row>
    <row r="145" spans="1:8" ht="21">
      <c r="A145" s="52"/>
      <c r="B145" s="38"/>
      <c r="C145" s="38"/>
      <c r="D145" s="38"/>
      <c r="E145" s="38"/>
      <c r="F145" s="38"/>
      <c r="G145" s="38"/>
      <c r="H145" s="38"/>
    </row>
    <row r="146" spans="1:8" ht="21">
      <c r="A146" s="52"/>
      <c r="B146" s="38"/>
      <c r="C146" s="38"/>
      <c r="D146" s="38"/>
      <c r="E146" s="38"/>
      <c r="F146" s="38"/>
      <c r="G146" s="38"/>
      <c r="H146" s="38"/>
    </row>
    <row r="147" spans="1:8" ht="21">
      <c r="A147" s="52"/>
      <c r="B147" s="38"/>
      <c r="C147" s="38"/>
      <c r="D147" s="38"/>
      <c r="E147" s="38"/>
      <c r="F147" s="38"/>
      <c r="G147" s="38"/>
      <c r="H147" s="38"/>
    </row>
    <row r="148" spans="1:8" ht="21">
      <c r="A148" s="52"/>
      <c r="B148" s="38"/>
      <c r="C148" s="38"/>
      <c r="D148" s="38"/>
      <c r="E148" s="38"/>
      <c r="F148" s="38"/>
      <c r="G148" s="38"/>
      <c r="H148" s="38"/>
    </row>
    <row r="149" spans="1:8" ht="21">
      <c r="A149" s="52"/>
      <c r="B149" s="38"/>
      <c r="C149" s="38"/>
      <c r="D149" s="38"/>
      <c r="E149" s="38"/>
      <c r="F149" s="38"/>
      <c r="G149" s="38"/>
      <c r="H149" s="38"/>
    </row>
    <row r="150" spans="1:8" ht="21">
      <c r="A150" s="52"/>
      <c r="B150" s="38"/>
      <c r="C150" s="38"/>
      <c r="D150" s="38"/>
      <c r="E150" s="38"/>
      <c r="F150" s="38"/>
      <c r="G150" s="38"/>
      <c r="H150" s="38"/>
    </row>
    <row r="151" spans="1:8" ht="21">
      <c r="A151" s="52"/>
      <c r="B151" s="38"/>
      <c r="C151" s="38"/>
      <c r="D151" s="38"/>
      <c r="E151" s="38"/>
      <c r="F151" s="38"/>
      <c r="G151" s="38"/>
      <c r="H151" s="38"/>
    </row>
    <row r="152" spans="1:8" ht="21">
      <c r="A152" s="52"/>
      <c r="B152" s="38"/>
      <c r="C152" s="38"/>
      <c r="D152" s="38"/>
      <c r="E152" s="38"/>
      <c r="F152" s="38"/>
      <c r="G152" s="38"/>
      <c r="H152" s="38"/>
    </row>
    <row r="153" spans="1:8" ht="21">
      <c r="A153" s="52"/>
      <c r="B153" s="38"/>
      <c r="C153" s="38"/>
      <c r="D153" s="38"/>
      <c r="E153" s="38"/>
      <c r="F153" s="38"/>
      <c r="G153" s="38"/>
      <c r="H153" s="38"/>
    </row>
    <row r="154" spans="1:8" ht="21">
      <c r="A154" s="52"/>
      <c r="B154" s="38"/>
      <c r="C154" s="38"/>
      <c r="D154" s="38"/>
      <c r="E154" s="38"/>
      <c r="F154" s="38"/>
      <c r="G154" s="38"/>
      <c r="H154" s="38"/>
    </row>
    <row r="155" spans="1:8" ht="21">
      <c r="A155" s="52"/>
      <c r="B155" s="38"/>
      <c r="C155" s="38"/>
      <c r="D155" s="38"/>
      <c r="E155" s="38"/>
      <c r="F155" s="38"/>
      <c r="G155" s="38"/>
      <c r="H155" s="38"/>
    </row>
    <row r="156" spans="1:8" ht="21">
      <c r="A156" s="52"/>
      <c r="B156" s="38"/>
      <c r="C156" s="38"/>
      <c r="D156" s="38"/>
      <c r="E156" s="38"/>
      <c r="F156" s="38"/>
      <c r="G156" s="38"/>
      <c r="H156" s="38"/>
    </row>
    <row r="157" spans="1:8" ht="21">
      <c r="A157" s="52"/>
      <c r="B157" s="38"/>
      <c r="C157" s="38"/>
      <c r="D157" s="38"/>
      <c r="E157" s="38"/>
      <c r="F157" s="38"/>
      <c r="G157" s="38"/>
      <c r="H157" s="38"/>
    </row>
    <row r="158" spans="1:8" ht="21">
      <c r="A158" s="52"/>
      <c r="B158" s="38"/>
      <c r="C158" s="38"/>
      <c r="D158" s="38"/>
      <c r="E158" s="38"/>
      <c r="F158" s="38"/>
      <c r="G158" s="38"/>
      <c r="H158" s="38"/>
    </row>
    <row r="159" spans="1:8" ht="21">
      <c r="A159" s="52"/>
      <c r="B159" s="38"/>
      <c r="C159" s="38"/>
      <c r="D159" s="38"/>
      <c r="E159" s="38"/>
      <c r="F159" s="38"/>
      <c r="G159" s="38"/>
      <c r="H159" s="38"/>
    </row>
    <row r="160" spans="1:8" ht="21">
      <c r="A160" s="52"/>
      <c r="B160" s="38"/>
      <c r="C160" s="38"/>
      <c r="D160" s="38"/>
      <c r="E160" s="38"/>
      <c r="F160" s="38"/>
      <c r="G160" s="38"/>
      <c r="H160" s="38"/>
    </row>
    <row r="161" spans="1:8" ht="21">
      <c r="A161" s="52"/>
      <c r="B161" s="38"/>
      <c r="C161" s="38"/>
      <c r="D161" s="38"/>
      <c r="E161" s="38"/>
      <c r="F161" s="38"/>
      <c r="G161" s="38"/>
      <c r="H161" s="38"/>
    </row>
    <row r="162" spans="1:8" ht="21">
      <c r="A162" s="52"/>
      <c r="B162" s="38"/>
      <c r="C162" s="38"/>
      <c r="D162" s="38"/>
      <c r="E162" s="38"/>
      <c r="F162" s="38"/>
      <c r="G162" s="38"/>
      <c r="H162" s="38"/>
    </row>
    <row r="163" spans="1:8" ht="21">
      <c r="A163" s="52"/>
      <c r="B163" s="38"/>
      <c r="C163" s="38"/>
      <c r="D163" s="38"/>
      <c r="E163" s="38"/>
      <c r="F163" s="38"/>
      <c r="G163" s="38"/>
      <c r="H163" s="38"/>
    </row>
    <row r="164" spans="1:8" ht="21">
      <c r="A164" s="52"/>
      <c r="B164" s="38"/>
      <c r="C164" s="38"/>
      <c r="D164" s="38"/>
      <c r="E164" s="38"/>
      <c r="F164" s="38"/>
      <c r="G164" s="38"/>
      <c r="H164" s="38"/>
    </row>
    <row r="165" spans="1:8" ht="21">
      <c r="A165" s="52"/>
      <c r="B165" s="38"/>
      <c r="C165" s="38"/>
      <c r="D165" s="38"/>
      <c r="E165" s="38"/>
      <c r="F165" s="38"/>
      <c r="G165" s="38"/>
      <c r="H165" s="38"/>
    </row>
    <row r="166" spans="1:8" ht="21">
      <c r="A166" s="52"/>
      <c r="B166" s="38"/>
      <c r="C166" s="38"/>
      <c r="D166" s="38"/>
      <c r="E166" s="38"/>
      <c r="F166" s="38"/>
      <c r="G166" s="38"/>
      <c r="H166" s="38"/>
    </row>
    <row r="167" spans="1:8" ht="21">
      <c r="A167" s="52"/>
      <c r="B167" s="38"/>
      <c r="C167" s="38"/>
      <c r="D167" s="38"/>
      <c r="E167" s="38"/>
      <c r="F167" s="38"/>
      <c r="G167" s="38"/>
      <c r="H167" s="38"/>
    </row>
    <row r="168" spans="1:8" ht="21">
      <c r="A168" s="52"/>
      <c r="B168" s="38"/>
      <c r="C168" s="38"/>
      <c r="D168" s="38"/>
      <c r="E168" s="38"/>
      <c r="F168" s="38"/>
      <c r="G168" s="38"/>
      <c r="H168" s="38"/>
    </row>
    <row r="169" spans="1:8" ht="21">
      <c r="A169" s="52"/>
      <c r="B169" s="38"/>
      <c r="C169" s="38"/>
      <c r="D169" s="38"/>
      <c r="E169" s="38"/>
      <c r="F169" s="38"/>
      <c r="G169" s="38"/>
      <c r="H169" s="38"/>
    </row>
    <row r="170" spans="1:8" ht="21">
      <c r="A170" s="52"/>
      <c r="B170" s="38"/>
      <c r="C170" s="38"/>
      <c r="D170" s="38"/>
      <c r="E170" s="38"/>
      <c r="F170" s="38"/>
      <c r="G170" s="38"/>
      <c r="H170" s="38"/>
    </row>
    <row r="171" spans="1:8" ht="21">
      <c r="A171" s="52"/>
      <c r="B171" s="38"/>
      <c r="C171" s="38"/>
      <c r="D171" s="38"/>
      <c r="E171" s="38"/>
      <c r="F171" s="38"/>
      <c r="G171" s="38"/>
      <c r="H171" s="38"/>
    </row>
    <row r="172" spans="1:8" ht="21">
      <c r="A172" s="52"/>
      <c r="B172" s="38"/>
      <c r="C172" s="38"/>
      <c r="D172" s="38"/>
      <c r="E172" s="38"/>
      <c r="F172" s="38"/>
      <c r="G172" s="38"/>
      <c r="H172" s="38"/>
    </row>
    <row r="173" spans="1:8" ht="21">
      <c r="A173" s="52"/>
      <c r="B173" s="38"/>
      <c r="C173" s="38"/>
      <c r="D173" s="38"/>
      <c r="E173" s="38"/>
      <c r="F173" s="38"/>
      <c r="G173" s="38"/>
      <c r="H173" s="38"/>
    </row>
    <row r="174" spans="1:8" ht="21">
      <c r="A174" s="52"/>
      <c r="B174" s="38"/>
      <c r="C174" s="38"/>
      <c r="D174" s="38"/>
      <c r="E174" s="38"/>
      <c r="F174" s="38"/>
      <c r="G174" s="38"/>
      <c r="H174" s="38"/>
    </row>
    <row r="175" spans="1:8" ht="21">
      <c r="A175" s="52"/>
      <c r="B175" s="38"/>
      <c r="C175" s="38"/>
      <c r="D175" s="38"/>
      <c r="E175" s="38"/>
      <c r="F175" s="38"/>
      <c r="G175" s="38"/>
      <c r="H175" s="38"/>
    </row>
    <row r="176" spans="1:8" ht="21">
      <c r="A176" s="52"/>
      <c r="B176" s="38"/>
      <c r="C176" s="38"/>
      <c r="D176" s="38"/>
      <c r="E176" s="38"/>
      <c r="F176" s="38"/>
      <c r="G176" s="38"/>
      <c r="H176" s="38"/>
    </row>
    <row r="177" spans="1:8" ht="21">
      <c r="A177" s="52"/>
      <c r="B177" s="38"/>
      <c r="C177" s="38"/>
      <c r="D177" s="38"/>
      <c r="E177" s="38"/>
      <c r="F177" s="38"/>
      <c r="G177" s="38"/>
      <c r="H177" s="38"/>
    </row>
    <row r="178" spans="1:8" ht="21">
      <c r="A178" s="52"/>
      <c r="B178" s="38"/>
      <c r="C178" s="38"/>
      <c r="D178" s="38"/>
      <c r="E178" s="38"/>
      <c r="F178" s="38"/>
      <c r="G178" s="38"/>
      <c r="H178" s="38"/>
    </row>
    <row r="179" spans="1:8" ht="21">
      <c r="A179" s="52"/>
      <c r="B179" s="38"/>
      <c r="C179" s="38"/>
      <c r="D179" s="38"/>
      <c r="E179" s="38"/>
      <c r="F179" s="38"/>
      <c r="G179" s="38"/>
      <c r="H179" s="38"/>
    </row>
    <row r="180" spans="1:8" ht="21">
      <c r="A180" s="52"/>
      <c r="B180" s="38"/>
      <c r="C180" s="38"/>
      <c r="D180" s="38"/>
      <c r="E180" s="38"/>
      <c r="F180" s="38"/>
      <c r="G180" s="38"/>
      <c r="H180" s="38"/>
    </row>
    <row r="181" spans="1:8" ht="21">
      <c r="A181" s="52"/>
      <c r="B181" s="38"/>
      <c r="C181" s="38"/>
      <c r="D181" s="38"/>
      <c r="E181" s="38"/>
      <c r="F181" s="38"/>
      <c r="G181" s="38"/>
      <c r="H181" s="38"/>
    </row>
    <row r="182" spans="1:8" ht="21">
      <c r="A182" s="52"/>
      <c r="B182" s="38"/>
      <c r="C182" s="38"/>
      <c r="D182" s="38"/>
      <c r="E182" s="38"/>
      <c r="F182" s="38"/>
      <c r="G182" s="38"/>
      <c r="H182" s="38"/>
    </row>
    <row r="183" spans="1:8" ht="21">
      <c r="A183" s="52"/>
      <c r="B183" s="38"/>
      <c r="C183" s="38"/>
      <c r="D183" s="38"/>
      <c r="E183" s="38"/>
      <c r="F183" s="38"/>
      <c r="G183" s="38"/>
      <c r="H183" s="38"/>
    </row>
    <row r="184" spans="1:8" ht="21">
      <c r="A184" s="52"/>
      <c r="B184" s="38"/>
      <c r="C184" s="38"/>
      <c r="D184" s="38"/>
      <c r="E184" s="38"/>
      <c r="F184" s="38"/>
      <c r="G184" s="38"/>
      <c r="H184" s="38"/>
    </row>
    <row r="185" spans="1:8" ht="21">
      <c r="A185" s="52"/>
      <c r="B185" s="38"/>
      <c r="C185" s="38"/>
      <c r="D185" s="38"/>
      <c r="E185" s="38"/>
      <c r="F185" s="38"/>
      <c r="G185" s="38"/>
      <c r="H185" s="38"/>
    </row>
    <row r="186" spans="1:8" ht="21">
      <c r="A186" s="52"/>
      <c r="B186" s="38"/>
      <c r="C186" s="38"/>
      <c r="D186" s="38"/>
      <c r="E186" s="38"/>
      <c r="F186" s="38"/>
      <c r="G186" s="38"/>
      <c r="H186" s="38"/>
    </row>
    <row r="187" spans="1:8" ht="21">
      <c r="A187" s="52"/>
      <c r="B187" s="38"/>
      <c r="C187" s="38"/>
      <c r="D187" s="38"/>
      <c r="E187" s="38"/>
      <c r="F187" s="38"/>
      <c r="G187" s="38"/>
      <c r="H187" s="38"/>
    </row>
    <row r="188" spans="1:8" ht="21">
      <c r="A188" s="52"/>
      <c r="B188" s="38"/>
      <c r="C188" s="38"/>
      <c r="D188" s="38"/>
      <c r="E188" s="38"/>
      <c r="F188" s="38"/>
      <c r="G188" s="38"/>
      <c r="H188" s="38"/>
    </row>
    <row r="189" spans="1:8" ht="21">
      <c r="A189" s="52"/>
      <c r="B189" s="38"/>
      <c r="C189" s="38"/>
      <c r="D189" s="38"/>
      <c r="E189" s="38"/>
      <c r="F189" s="38"/>
      <c r="G189" s="38"/>
      <c r="H189" s="38"/>
    </row>
    <row r="190" spans="1:8" ht="21">
      <c r="A190" s="52"/>
      <c r="B190" s="38"/>
      <c r="C190" s="38"/>
      <c r="D190" s="38"/>
      <c r="E190" s="38"/>
      <c r="F190" s="38"/>
      <c r="G190" s="38"/>
      <c r="H190" s="38"/>
    </row>
    <row r="191" spans="1:8" ht="21">
      <c r="A191" s="52"/>
      <c r="B191" s="38"/>
      <c r="C191" s="38"/>
      <c r="D191" s="38"/>
      <c r="E191" s="38"/>
      <c r="F191" s="38"/>
      <c r="G191" s="38"/>
      <c r="H191" s="38"/>
    </row>
    <row r="192" spans="1:8" ht="21">
      <c r="A192" s="52"/>
      <c r="B192" s="38"/>
      <c r="C192" s="38"/>
      <c r="D192" s="38"/>
      <c r="E192" s="38"/>
      <c r="F192" s="38"/>
      <c r="G192" s="38"/>
      <c r="H192" s="38"/>
    </row>
    <row r="193" spans="1:8" ht="21">
      <c r="A193" s="52"/>
      <c r="B193" s="38"/>
      <c r="C193" s="38"/>
      <c r="D193" s="38"/>
      <c r="E193" s="38"/>
      <c r="F193" s="38"/>
      <c r="G193" s="38"/>
      <c r="H193" s="38"/>
    </row>
    <row r="194" spans="1:8" ht="21">
      <c r="A194" s="52"/>
      <c r="B194" s="38"/>
      <c r="C194" s="38"/>
      <c r="D194" s="38"/>
      <c r="E194" s="38"/>
      <c r="F194" s="38"/>
      <c r="G194" s="38"/>
      <c r="H194" s="38"/>
    </row>
    <row r="195" spans="1:8" ht="21">
      <c r="A195" s="52"/>
      <c r="B195" s="38"/>
      <c r="C195" s="38"/>
      <c r="D195" s="38"/>
      <c r="E195" s="38"/>
      <c r="F195" s="38"/>
      <c r="G195" s="38"/>
      <c r="H195" s="38"/>
    </row>
    <row r="196" spans="1:8" ht="21">
      <c r="A196" s="52"/>
      <c r="B196" s="38"/>
      <c r="C196" s="38"/>
      <c r="D196" s="38"/>
      <c r="E196" s="38"/>
      <c r="F196" s="38"/>
      <c r="G196" s="38"/>
      <c r="H196" s="38"/>
    </row>
    <row r="197" spans="1:8" ht="21">
      <c r="A197" s="52"/>
      <c r="B197" s="38"/>
      <c r="C197" s="38"/>
      <c r="D197" s="38"/>
      <c r="E197" s="38"/>
      <c r="F197" s="38"/>
      <c r="G197" s="38"/>
      <c r="H197" s="38"/>
    </row>
    <row r="198" spans="1:8" ht="21">
      <c r="A198" s="52"/>
      <c r="B198" s="38"/>
      <c r="C198" s="38"/>
      <c r="D198" s="38"/>
      <c r="E198" s="38"/>
      <c r="F198" s="38"/>
      <c r="G198" s="38"/>
      <c r="H198" s="38"/>
    </row>
    <row r="199" spans="1:8" ht="21">
      <c r="A199" s="52"/>
      <c r="B199" s="38"/>
      <c r="C199" s="38"/>
      <c r="D199" s="38"/>
      <c r="E199" s="38"/>
      <c r="F199" s="38"/>
      <c r="G199" s="38"/>
      <c r="H199" s="38"/>
    </row>
    <row r="200" spans="1:8" ht="21">
      <c r="A200" s="52"/>
      <c r="B200" s="38"/>
      <c r="C200" s="38"/>
      <c r="D200" s="38"/>
      <c r="E200" s="38"/>
      <c r="F200" s="38"/>
      <c r="G200" s="38"/>
      <c r="H200" s="38"/>
    </row>
    <row r="201" spans="1:8" ht="21">
      <c r="A201" s="52"/>
      <c r="B201" s="38"/>
      <c r="C201" s="38"/>
      <c r="D201" s="38"/>
      <c r="E201" s="38"/>
      <c r="F201" s="38"/>
      <c r="G201" s="38"/>
      <c r="H201" s="38"/>
    </row>
    <row r="202" spans="1:8" ht="21">
      <c r="A202" s="52"/>
      <c r="B202" s="38"/>
      <c r="C202" s="38"/>
      <c r="D202" s="38"/>
      <c r="E202" s="38"/>
      <c r="F202" s="38"/>
      <c r="G202" s="38"/>
      <c r="H202" s="38"/>
    </row>
    <row r="203" spans="1:8" ht="21">
      <c r="A203" s="52"/>
      <c r="B203" s="38"/>
      <c r="C203" s="38"/>
      <c r="D203" s="38"/>
      <c r="E203" s="38"/>
      <c r="F203" s="38"/>
      <c r="G203" s="38"/>
      <c r="H203" s="38"/>
    </row>
    <row r="204" spans="1:8" ht="21">
      <c r="A204" s="52"/>
      <c r="B204" s="38"/>
      <c r="C204" s="38"/>
      <c r="D204" s="38"/>
      <c r="E204" s="38"/>
      <c r="F204" s="38"/>
      <c r="G204" s="38"/>
      <c r="H204" s="38"/>
    </row>
    <row r="205" spans="1:8" ht="21">
      <c r="A205" s="52"/>
      <c r="B205" s="38"/>
      <c r="C205" s="38"/>
      <c r="D205" s="38"/>
      <c r="E205" s="38"/>
      <c r="F205" s="38"/>
      <c r="G205" s="38"/>
      <c r="H205" s="38"/>
    </row>
    <row r="206" spans="1:8" ht="21">
      <c r="A206" s="52"/>
      <c r="B206" s="38"/>
      <c r="C206" s="38"/>
      <c r="D206" s="38"/>
      <c r="E206" s="38"/>
      <c r="F206" s="38"/>
      <c r="G206" s="38"/>
      <c r="H206" s="38"/>
    </row>
    <row r="207" spans="1:8" ht="21">
      <c r="A207" s="52"/>
      <c r="B207" s="38"/>
      <c r="C207" s="38"/>
      <c r="D207" s="38"/>
      <c r="E207" s="38"/>
      <c r="F207" s="38"/>
      <c r="G207" s="38"/>
      <c r="H207" s="38"/>
    </row>
    <row r="208" spans="1:8" ht="21">
      <c r="A208" s="52"/>
      <c r="B208" s="38"/>
      <c r="C208" s="38"/>
      <c r="D208" s="38"/>
      <c r="E208" s="38"/>
      <c r="F208" s="38"/>
      <c r="G208" s="38"/>
      <c r="H208" s="38"/>
    </row>
    <row r="209" spans="1:8" ht="21">
      <c r="A209" s="52"/>
      <c r="B209" s="38"/>
      <c r="C209" s="38"/>
      <c r="D209" s="38"/>
      <c r="E209" s="38"/>
      <c r="F209" s="38"/>
      <c r="G209" s="38"/>
      <c r="H209" s="38"/>
    </row>
    <row r="210" spans="1:8" ht="21">
      <c r="A210" s="52"/>
      <c r="B210" s="38"/>
      <c r="C210" s="38"/>
      <c r="D210" s="38"/>
      <c r="E210" s="38"/>
      <c r="F210" s="38"/>
      <c r="G210" s="38"/>
      <c r="H210" s="38"/>
    </row>
    <row r="211" spans="1:8" ht="21">
      <c r="A211" s="52"/>
      <c r="B211" s="38"/>
      <c r="C211" s="38"/>
      <c r="D211" s="38"/>
      <c r="E211" s="38"/>
      <c r="F211" s="38"/>
      <c r="G211" s="38"/>
      <c r="H211" s="38"/>
    </row>
    <row r="212" spans="1:8" ht="21">
      <c r="A212" s="52"/>
      <c r="B212" s="38"/>
      <c r="C212" s="38"/>
      <c r="D212" s="38"/>
      <c r="E212" s="38"/>
      <c r="F212" s="38"/>
      <c r="G212" s="38"/>
      <c r="H212" s="38"/>
    </row>
    <row r="213" spans="1:8" ht="21">
      <c r="A213" s="52"/>
      <c r="B213" s="38"/>
      <c r="C213" s="38"/>
      <c r="D213" s="38"/>
      <c r="E213" s="38"/>
      <c r="F213" s="38"/>
      <c r="G213" s="38"/>
      <c r="H213" s="38"/>
    </row>
    <row r="214" spans="1:8" ht="21">
      <c r="A214" s="52"/>
      <c r="B214" s="38"/>
      <c r="C214" s="38"/>
      <c r="D214" s="38"/>
      <c r="E214" s="38"/>
      <c r="F214" s="38"/>
      <c r="G214" s="38"/>
      <c r="H214" s="38"/>
    </row>
    <row r="215" spans="1:8" ht="21">
      <c r="A215" s="52"/>
      <c r="B215" s="38"/>
      <c r="C215" s="38"/>
      <c r="D215" s="38"/>
      <c r="E215" s="38"/>
      <c r="F215" s="38"/>
      <c r="G215" s="38"/>
      <c r="H215" s="38"/>
    </row>
    <row r="216" spans="1:8" ht="21">
      <c r="A216" s="52"/>
      <c r="B216" s="38"/>
      <c r="C216" s="38"/>
      <c r="D216" s="38"/>
      <c r="E216" s="38"/>
      <c r="F216" s="38"/>
      <c r="G216" s="38"/>
      <c r="H216" s="38"/>
    </row>
    <row r="217" spans="1:8" ht="21">
      <c r="A217" s="52"/>
      <c r="B217" s="38"/>
      <c r="C217" s="38"/>
      <c r="D217" s="38"/>
      <c r="E217" s="38"/>
      <c r="F217" s="38"/>
      <c r="G217" s="38"/>
      <c r="H217" s="38"/>
    </row>
    <row r="218" spans="1:8" ht="21">
      <c r="A218" s="52"/>
      <c r="B218" s="38"/>
      <c r="C218" s="38"/>
      <c r="D218" s="38"/>
      <c r="E218" s="38"/>
      <c r="F218" s="38"/>
      <c r="G218" s="38"/>
      <c r="H218" s="38"/>
    </row>
    <row r="219" spans="1:8" ht="21">
      <c r="A219" s="52"/>
      <c r="B219" s="38"/>
      <c r="C219" s="38"/>
      <c r="D219" s="38"/>
      <c r="E219" s="38"/>
      <c r="F219" s="38"/>
      <c r="G219" s="38"/>
      <c r="H219" s="38"/>
    </row>
    <row r="220" spans="1:8" ht="21">
      <c r="A220" s="52"/>
      <c r="B220" s="38"/>
      <c r="C220" s="38"/>
      <c r="D220" s="38"/>
      <c r="E220" s="38"/>
      <c r="F220" s="38"/>
      <c r="G220" s="38"/>
      <c r="H220" s="38"/>
    </row>
    <row r="221" spans="1:8" ht="21">
      <c r="A221" s="52"/>
      <c r="B221" s="38"/>
      <c r="C221" s="38"/>
      <c r="D221" s="38"/>
      <c r="E221" s="38"/>
      <c r="F221" s="38"/>
      <c r="G221" s="38"/>
      <c r="H221" s="38"/>
    </row>
    <row r="222" spans="1:8" ht="21">
      <c r="A222" s="52"/>
      <c r="B222" s="38"/>
      <c r="C222" s="38"/>
      <c r="D222" s="38"/>
      <c r="E222" s="38"/>
      <c r="F222" s="38"/>
      <c r="G222" s="38"/>
      <c r="H222" s="38"/>
    </row>
    <row r="223" spans="1:8" ht="21">
      <c r="A223" s="52"/>
      <c r="B223" s="38"/>
      <c r="C223" s="38"/>
      <c r="D223" s="38"/>
      <c r="E223" s="38"/>
      <c r="F223" s="38"/>
      <c r="G223" s="38"/>
      <c r="H223" s="38"/>
    </row>
    <row r="224" spans="1:8" ht="21">
      <c r="A224" s="52"/>
      <c r="B224" s="38"/>
      <c r="C224" s="38"/>
      <c r="D224" s="38"/>
      <c r="E224" s="38"/>
      <c r="F224" s="38"/>
      <c r="G224" s="38"/>
      <c r="H224" s="38"/>
    </row>
    <row r="225" spans="1:8" ht="21">
      <c r="A225" s="52"/>
      <c r="B225" s="38"/>
      <c r="C225" s="38"/>
      <c r="D225" s="38"/>
      <c r="E225" s="38"/>
      <c r="F225" s="38"/>
      <c r="G225" s="38"/>
      <c r="H225" s="38"/>
    </row>
    <row r="226" spans="1:8" ht="21">
      <c r="A226" s="52"/>
      <c r="B226" s="38"/>
      <c r="C226" s="38"/>
      <c r="D226" s="38"/>
      <c r="E226" s="38"/>
      <c r="F226" s="38"/>
      <c r="G226" s="38"/>
      <c r="H226" s="38"/>
    </row>
    <row r="227" spans="1:8" ht="21">
      <c r="A227" s="52"/>
      <c r="B227" s="38"/>
      <c r="C227" s="38"/>
      <c r="D227" s="38"/>
      <c r="E227" s="38"/>
      <c r="F227" s="38"/>
      <c r="G227" s="38"/>
      <c r="H227" s="38"/>
    </row>
    <row r="228" spans="1:8" ht="21">
      <c r="A228" s="52"/>
      <c r="B228" s="38"/>
      <c r="C228" s="38"/>
      <c r="D228" s="38"/>
      <c r="E228" s="38"/>
      <c r="F228" s="38"/>
      <c r="G228" s="38"/>
      <c r="H228" s="38"/>
    </row>
    <row r="229" spans="1:8" ht="21">
      <c r="A229" s="52"/>
      <c r="B229" s="38"/>
      <c r="C229" s="38"/>
      <c r="D229" s="38"/>
      <c r="E229" s="38"/>
      <c r="F229" s="38"/>
      <c r="G229" s="38"/>
      <c r="H229" s="38"/>
    </row>
    <row r="230" spans="1:8" ht="21">
      <c r="A230" s="52"/>
      <c r="B230" s="38"/>
      <c r="C230" s="38"/>
      <c r="D230" s="38"/>
      <c r="E230" s="38"/>
      <c r="F230" s="38"/>
      <c r="G230" s="38"/>
      <c r="H230" s="38"/>
    </row>
    <row r="231" spans="1:8" ht="21">
      <c r="A231" s="52"/>
      <c r="B231" s="38"/>
      <c r="C231" s="38"/>
      <c r="D231" s="38"/>
      <c r="E231" s="38"/>
      <c r="F231" s="38"/>
      <c r="G231" s="38"/>
      <c r="H231" s="38"/>
    </row>
    <row r="232" spans="1:8" ht="21">
      <c r="A232" s="52"/>
      <c r="B232" s="38"/>
      <c r="C232" s="38"/>
      <c r="D232" s="38"/>
      <c r="E232" s="38"/>
      <c r="F232" s="38"/>
      <c r="G232" s="38"/>
      <c r="H232" s="38"/>
    </row>
    <row r="233" spans="1:8" ht="21">
      <c r="A233" s="52"/>
      <c r="B233" s="38"/>
      <c r="C233" s="38"/>
      <c r="D233" s="38"/>
      <c r="E233" s="38"/>
      <c r="F233" s="38"/>
      <c r="G233" s="38"/>
      <c r="H233" s="38"/>
    </row>
    <row r="234" spans="1:8" ht="21">
      <c r="A234" s="52"/>
      <c r="B234" s="38"/>
      <c r="C234" s="38"/>
      <c r="D234" s="38"/>
      <c r="E234" s="38"/>
      <c r="F234" s="38"/>
      <c r="G234" s="38"/>
      <c r="H234" s="38"/>
    </row>
    <row r="235" spans="1:8" ht="21">
      <c r="A235" s="52"/>
      <c r="B235" s="38"/>
      <c r="C235" s="38"/>
      <c r="D235" s="38"/>
      <c r="E235" s="38"/>
      <c r="F235" s="38"/>
      <c r="G235" s="38"/>
      <c r="H235" s="38"/>
    </row>
    <row r="236" spans="1:8" ht="21">
      <c r="A236" s="52"/>
      <c r="B236" s="38"/>
      <c r="C236" s="38"/>
      <c r="D236" s="38"/>
      <c r="E236" s="38"/>
      <c r="F236" s="38"/>
      <c r="G236" s="38"/>
      <c r="H236" s="38"/>
    </row>
    <row r="237" spans="1:8" ht="21">
      <c r="A237" s="52"/>
      <c r="B237" s="38"/>
      <c r="C237" s="38"/>
      <c r="D237" s="38"/>
      <c r="E237" s="38"/>
      <c r="F237" s="38"/>
      <c r="G237" s="38"/>
      <c r="H237" s="38"/>
    </row>
    <row r="238" spans="1:8" ht="21">
      <c r="A238" s="52"/>
      <c r="B238" s="38"/>
      <c r="C238" s="38"/>
      <c r="D238" s="38"/>
      <c r="E238" s="38"/>
      <c r="F238" s="38"/>
      <c r="G238" s="38"/>
      <c r="H238" s="38"/>
    </row>
    <row r="239" spans="1:8" ht="21">
      <c r="A239" s="52"/>
      <c r="B239" s="38"/>
      <c r="C239" s="38"/>
      <c r="D239" s="38"/>
      <c r="E239" s="38"/>
      <c r="F239" s="38"/>
      <c r="G239" s="38"/>
      <c r="H239" s="38"/>
    </row>
    <row r="240" spans="1:8" ht="21">
      <c r="A240" s="52"/>
      <c r="B240" s="38"/>
      <c r="C240" s="38"/>
      <c r="D240" s="38"/>
      <c r="E240" s="38"/>
      <c r="F240" s="38"/>
      <c r="G240" s="38"/>
      <c r="H240" s="38"/>
    </row>
    <row r="241" spans="1:8" ht="21">
      <c r="A241" s="52"/>
      <c r="B241" s="38"/>
      <c r="C241" s="38"/>
      <c r="D241" s="38"/>
      <c r="E241" s="38"/>
      <c r="F241" s="38"/>
      <c r="G241" s="38"/>
      <c r="H241" s="38"/>
    </row>
    <row r="242" spans="1:8" ht="21">
      <c r="A242" s="52"/>
      <c r="B242" s="38"/>
      <c r="C242" s="38"/>
      <c r="D242" s="38"/>
      <c r="E242" s="38"/>
      <c r="F242" s="38"/>
      <c r="G242" s="38"/>
      <c r="H242" s="38"/>
    </row>
    <row r="243" spans="1:8" ht="21">
      <c r="A243" s="52"/>
      <c r="B243" s="38"/>
      <c r="C243" s="38"/>
      <c r="D243" s="38"/>
      <c r="E243" s="38"/>
      <c r="F243" s="38"/>
      <c r="G243" s="38"/>
      <c r="H243" s="38"/>
    </row>
    <row r="244" spans="1:8" ht="21">
      <c r="A244" s="52"/>
      <c r="B244" s="38"/>
      <c r="C244" s="38"/>
      <c r="D244" s="38"/>
      <c r="E244" s="38"/>
      <c r="F244" s="38"/>
      <c r="G244" s="38"/>
      <c r="H244" s="38"/>
    </row>
    <row r="245" spans="1:8" ht="21">
      <c r="A245" s="52"/>
      <c r="B245" s="38"/>
      <c r="C245" s="38"/>
      <c r="D245" s="38"/>
      <c r="E245" s="38"/>
      <c r="F245" s="38"/>
      <c r="G245" s="38"/>
      <c r="H245" s="38"/>
    </row>
    <row r="246" spans="1:8" ht="21">
      <c r="A246" s="52"/>
      <c r="B246" s="38"/>
      <c r="C246" s="38"/>
      <c r="D246" s="38"/>
      <c r="E246" s="38"/>
      <c r="F246" s="38"/>
      <c r="G246" s="38"/>
      <c r="H246" s="38"/>
    </row>
    <row r="247" spans="1:8" ht="21">
      <c r="A247" s="52"/>
      <c r="B247" s="38"/>
      <c r="C247" s="38"/>
      <c r="D247" s="38"/>
      <c r="E247" s="38"/>
      <c r="F247" s="38"/>
      <c r="G247" s="38"/>
      <c r="H247" s="38"/>
    </row>
    <row r="248" spans="1:8" ht="21">
      <c r="A248" s="52"/>
      <c r="B248" s="38"/>
      <c r="C248" s="38"/>
      <c r="D248" s="38"/>
      <c r="E248" s="38"/>
      <c r="F248" s="38"/>
      <c r="G248" s="38"/>
      <c r="H248" s="38"/>
    </row>
    <row r="249" spans="1:8" ht="21">
      <c r="A249" s="52"/>
      <c r="B249" s="38"/>
      <c r="C249" s="38"/>
      <c r="D249" s="38"/>
      <c r="E249" s="38"/>
      <c r="F249" s="38"/>
      <c r="G249" s="38"/>
      <c r="H249" s="38"/>
    </row>
    <row r="250" spans="1:8" ht="21">
      <c r="A250" s="52"/>
      <c r="B250" s="38"/>
      <c r="C250" s="38"/>
      <c r="D250" s="38"/>
      <c r="E250" s="38"/>
      <c r="F250" s="38"/>
      <c r="G250" s="38"/>
      <c r="H250" s="38"/>
    </row>
    <row r="251" spans="1:8" ht="21">
      <c r="A251" s="52"/>
      <c r="B251" s="38"/>
      <c r="C251" s="38"/>
      <c r="D251" s="38"/>
      <c r="E251" s="38"/>
      <c r="F251" s="38"/>
      <c r="G251" s="38"/>
      <c r="H251" s="38"/>
    </row>
    <row r="252" spans="1:8" ht="21">
      <c r="A252" s="52"/>
      <c r="B252" s="38"/>
      <c r="C252" s="38"/>
      <c r="D252" s="38"/>
      <c r="E252" s="38"/>
      <c r="F252" s="38"/>
      <c r="G252" s="38"/>
      <c r="H252" s="38"/>
    </row>
    <row r="253" spans="1:8" ht="21">
      <c r="A253" s="52"/>
      <c r="B253" s="38"/>
      <c r="C253" s="38"/>
      <c r="D253" s="38"/>
      <c r="E253" s="38"/>
      <c r="F253" s="38"/>
      <c r="G253" s="38"/>
      <c r="H253" s="38"/>
    </row>
    <row r="254" spans="1:8" ht="21">
      <c r="A254" s="52"/>
      <c r="B254" s="38"/>
      <c r="C254" s="38"/>
      <c r="D254" s="38"/>
      <c r="E254" s="38"/>
      <c r="F254" s="38"/>
      <c r="G254" s="38"/>
      <c r="H254" s="38"/>
    </row>
    <row r="255" spans="1:8" ht="21">
      <c r="A255" s="52"/>
      <c r="B255" s="38"/>
      <c r="C255" s="38"/>
      <c r="D255" s="38"/>
      <c r="E255" s="38"/>
      <c r="F255" s="38"/>
      <c r="G255" s="38"/>
      <c r="H255" s="38"/>
    </row>
    <row r="256" spans="1:8" ht="21">
      <c r="A256" s="52"/>
      <c r="B256" s="38"/>
      <c r="C256" s="38"/>
      <c r="D256" s="38"/>
      <c r="E256" s="38"/>
      <c r="F256" s="38"/>
      <c r="G256" s="38"/>
      <c r="H256" s="38"/>
    </row>
    <row r="257" spans="1:8" ht="21">
      <c r="A257" s="52"/>
      <c r="B257" s="38"/>
      <c r="C257" s="38"/>
      <c r="D257" s="38"/>
      <c r="E257" s="38"/>
      <c r="F257" s="38"/>
      <c r="G257" s="38"/>
      <c r="H257" s="38"/>
    </row>
    <row r="258" spans="1:8" ht="21">
      <c r="A258" s="52"/>
      <c r="B258" s="38"/>
      <c r="C258" s="38"/>
      <c r="D258" s="38"/>
      <c r="E258" s="38"/>
      <c r="F258" s="38"/>
      <c r="G258" s="38"/>
      <c r="H258" s="38"/>
    </row>
    <row r="259" spans="1:8" ht="21">
      <c r="A259" s="52"/>
      <c r="B259" s="38"/>
      <c r="C259" s="38"/>
      <c r="D259" s="38"/>
      <c r="E259" s="38"/>
      <c r="F259" s="38"/>
      <c r="G259" s="38"/>
      <c r="H259" s="38"/>
    </row>
    <row r="260" spans="1:8" ht="21">
      <c r="A260" s="52"/>
      <c r="B260" s="38"/>
      <c r="C260" s="38"/>
      <c r="D260" s="38"/>
      <c r="E260" s="38"/>
      <c r="F260" s="38"/>
      <c r="G260" s="38"/>
      <c r="H260" s="38"/>
    </row>
    <row r="261" spans="1:8" ht="21">
      <c r="A261" s="52"/>
      <c r="B261" s="38"/>
      <c r="C261" s="38"/>
      <c r="D261" s="38"/>
      <c r="E261" s="38"/>
      <c r="F261" s="38"/>
      <c r="G261" s="38"/>
      <c r="H261" s="38"/>
    </row>
    <row r="262" spans="1:8" ht="21">
      <c r="A262" s="52"/>
      <c r="B262" s="38"/>
      <c r="C262" s="38"/>
      <c r="D262" s="38"/>
      <c r="E262" s="38"/>
      <c r="F262" s="38"/>
      <c r="G262" s="38"/>
      <c r="H262" s="38"/>
    </row>
    <row r="263" spans="1:8" ht="21">
      <c r="A263" s="52"/>
      <c r="B263" s="38"/>
      <c r="C263" s="38"/>
      <c r="D263" s="38"/>
      <c r="E263" s="38"/>
      <c r="F263" s="38"/>
      <c r="G263" s="38"/>
      <c r="H263" s="38"/>
    </row>
    <row r="264" spans="1:8" ht="21">
      <c r="A264" s="52"/>
      <c r="B264" s="38"/>
      <c r="C264" s="38"/>
      <c r="D264" s="38"/>
      <c r="E264" s="38"/>
      <c r="F264" s="38"/>
      <c r="G264" s="38"/>
      <c r="H264" s="38"/>
    </row>
    <row r="265" spans="1:8" ht="21">
      <c r="A265" s="52"/>
      <c r="B265" s="38"/>
      <c r="C265" s="38"/>
      <c r="D265" s="38"/>
      <c r="E265" s="38"/>
      <c r="F265" s="38"/>
      <c r="G265" s="38"/>
      <c r="H265" s="38"/>
    </row>
    <row r="266" spans="1:8" ht="21">
      <c r="A266" s="52"/>
      <c r="B266" s="38"/>
      <c r="C266" s="38"/>
      <c r="D266" s="38"/>
      <c r="E266" s="38"/>
      <c r="F266" s="38"/>
      <c r="G266" s="38"/>
      <c r="H266" s="38"/>
    </row>
    <row r="267" spans="1:8" ht="21">
      <c r="A267" s="52"/>
      <c r="B267" s="38"/>
      <c r="C267" s="38"/>
      <c r="D267" s="38"/>
      <c r="E267" s="38"/>
      <c r="F267" s="38"/>
      <c r="G267" s="38"/>
      <c r="H267" s="38"/>
    </row>
    <row r="268" spans="1:8" ht="21">
      <c r="A268" s="52"/>
      <c r="B268" s="38"/>
      <c r="C268" s="38"/>
      <c r="D268" s="38"/>
      <c r="E268" s="38"/>
      <c r="F268" s="38"/>
      <c r="G268" s="38"/>
      <c r="H268" s="38"/>
    </row>
    <row r="269" spans="1:8" ht="21">
      <c r="A269" s="52"/>
      <c r="B269" s="38"/>
      <c r="C269" s="38"/>
      <c r="D269" s="38"/>
      <c r="E269" s="38"/>
      <c r="F269" s="38"/>
      <c r="G269" s="38"/>
      <c r="H269" s="38"/>
    </row>
    <row r="270" spans="1:8" ht="21">
      <c r="A270" s="52"/>
      <c r="B270" s="38"/>
      <c r="C270" s="38"/>
      <c r="D270" s="38"/>
      <c r="E270" s="38"/>
      <c r="F270" s="38"/>
      <c r="G270" s="38"/>
      <c r="H270" s="38"/>
    </row>
    <row r="271" spans="1:8" ht="21">
      <c r="A271" s="52"/>
      <c r="B271" s="38"/>
      <c r="C271" s="38"/>
      <c r="D271" s="38"/>
      <c r="E271" s="38"/>
      <c r="F271" s="38"/>
      <c r="G271" s="38"/>
      <c r="H271" s="38"/>
    </row>
    <row r="272" spans="1:8" ht="21">
      <c r="A272" s="52"/>
      <c r="B272" s="38"/>
      <c r="C272" s="38"/>
      <c r="D272" s="38"/>
      <c r="E272" s="38"/>
      <c r="F272" s="38"/>
      <c r="G272" s="38"/>
      <c r="H272" s="38"/>
    </row>
    <row r="273" spans="1:8" ht="21">
      <c r="A273" s="52"/>
      <c r="B273" s="38"/>
      <c r="C273" s="38"/>
      <c r="D273" s="38"/>
      <c r="E273" s="38"/>
      <c r="F273" s="38"/>
      <c r="G273" s="38"/>
      <c r="H273" s="38"/>
    </row>
    <row r="274" spans="1:8" ht="21">
      <c r="A274" s="52"/>
      <c r="B274" s="38"/>
      <c r="C274" s="38"/>
      <c r="D274" s="38"/>
      <c r="E274" s="38"/>
      <c r="F274" s="38"/>
      <c r="G274" s="38"/>
      <c r="H274" s="38"/>
    </row>
    <row r="275" spans="1:8" ht="21">
      <c r="A275" s="52"/>
      <c r="B275" s="38"/>
      <c r="C275" s="38"/>
      <c r="D275" s="38"/>
      <c r="E275" s="38"/>
      <c r="F275" s="38"/>
      <c r="G275" s="38"/>
      <c r="H275" s="38"/>
    </row>
    <row r="276" spans="1:8" ht="21">
      <c r="A276" s="52"/>
      <c r="B276" s="38"/>
      <c r="C276" s="38"/>
      <c r="D276" s="38"/>
      <c r="E276" s="38"/>
      <c r="F276" s="38"/>
      <c r="G276" s="38"/>
      <c r="H276" s="38"/>
    </row>
    <row r="277" spans="1:8" ht="21">
      <c r="A277" s="52"/>
      <c r="B277" s="38"/>
      <c r="C277" s="38"/>
      <c r="D277" s="38"/>
      <c r="E277" s="38"/>
      <c r="F277" s="38"/>
      <c r="G277" s="38"/>
      <c r="H277" s="38"/>
    </row>
    <row r="278" spans="1:8" ht="21">
      <c r="A278" s="52"/>
      <c r="B278" s="38"/>
      <c r="C278" s="38"/>
      <c r="D278" s="38"/>
      <c r="E278" s="38"/>
      <c r="F278" s="38"/>
      <c r="G278" s="38"/>
      <c r="H278" s="38"/>
    </row>
    <row r="279" spans="1:8" ht="21">
      <c r="A279" s="52"/>
      <c r="B279" s="38"/>
      <c r="C279" s="38"/>
      <c r="D279" s="38"/>
      <c r="E279" s="38"/>
      <c r="F279" s="38"/>
      <c r="G279" s="38"/>
      <c r="H279" s="38"/>
    </row>
    <row r="280" spans="1:8" ht="21">
      <c r="A280" s="52"/>
      <c r="B280" s="38"/>
      <c r="C280" s="38"/>
      <c r="D280" s="38"/>
      <c r="E280" s="38"/>
      <c r="F280" s="38"/>
      <c r="G280" s="38"/>
      <c r="H280" s="38"/>
    </row>
    <row r="281" spans="1:8" ht="21">
      <c r="A281" s="52"/>
      <c r="B281" s="38"/>
      <c r="C281" s="38"/>
      <c r="D281" s="38"/>
      <c r="E281" s="38"/>
      <c r="F281" s="38"/>
      <c r="G281" s="38"/>
      <c r="H281" s="38"/>
    </row>
    <row r="282" spans="1:8" ht="21">
      <c r="A282" s="52"/>
      <c r="B282" s="38"/>
      <c r="C282" s="38"/>
      <c r="D282" s="38"/>
      <c r="E282" s="38"/>
      <c r="F282" s="38"/>
      <c r="G282" s="38"/>
      <c r="H282" s="38"/>
    </row>
    <row r="283" spans="1:8" ht="21">
      <c r="A283" s="52"/>
      <c r="B283" s="38"/>
      <c r="C283" s="38"/>
      <c r="D283" s="38"/>
      <c r="E283" s="38"/>
      <c r="F283" s="38"/>
      <c r="G283" s="38"/>
      <c r="H283" s="38"/>
    </row>
    <row r="284" spans="1:8" ht="21">
      <c r="A284" s="52"/>
      <c r="B284" s="38"/>
      <c r="C284" s="38"/>
      <c r="D284" s="38"/>
      <c r="E284" s="38"/>
      <c r="F284" s="38"/>
      <c r="G284" s="38"/>
      <c r="H284" s="38"/>
    </row>
    <row r="285" spans="1:8" ht="21">
      <c r="A285" s="52"/>
      <c r="B285" s="38"/>
      <c r="C285" s="38"/>
      <c r="D285" s="38"/>
      <c r="E285" s="38"/>
      <c r="F285" s="38"/>
      <c r="G285" s="38"/>
      <c r="H285" s="38"/>
    </row>
    <row r="286" spans="1:8" ht="21">
      <c r="A286" s="52"/>
      <c r="B286" s="38"/>
      <c r="C286" s="38"/>
      <c r="D286" s="38"/>
      <c r="E286" s="38"/>
      <c r="F286" s="38"/>
      <c r="G286" s="38"/>
      <c r="H286" s="38"/>
    </row>
    <row r="287" spans="1:8" ht="21">
      <c r="A287" s="52"/>
      <c r="B287" s="38"/>
      <c r="C287" s="38"/>
      <c r="D287" s="38"/>
      <c r="E287" s="38"/>
      <c r="F287" s="38"/>
      <c r="G287" s="38"/>
      <c r="H287" s="38"/>
    </row>
    <row r="288" spans="1:8" ht="21">
      <c r="A288" s="52"/>
      <c r="B288" s="38"/>
      <c r="C288" s="38"/>
      <c r="D288" s="38"/>
      <c r="E288" s="38"/>
      <c r="F288" s="38"/>
      <c r="G288" s="38"/>
      <c r="H288" s="38"/>
    </row>
    <row r="289" spans="1:8" ht="21">
      <c r="A289" s="52"/>
      <c r="B289" s="38"/>
      <c r="C289" s="38"/>
      <c r="D289" s="38"/>
      <c r="E289" s="38"/>
      <c r="F289" s="38"/>
      <c r="G289" s="38"/>
      <c r="H289" s="38"/>
    </row>
    <row r="290" spans="1:8" ht="21">
      <c r="A290" s="52"/>
      <c r="B290" s="38"/>
      <c r="C290" s="38"/>
      <c r="D290" s="38"/>
      <c r="E290" s="38"/>
      <c r="F290" s="38"/>
      <c r="G290" s="38"/>
      <c r="H290" s="38"/>
    </row>
    <row r="291" spans="1:8" ht="21">
      <c r="A291" s="52"/>
      <c r="B291" s="38"/>
      <c r="C291" s="38"/>
      <c r="D291" s="38"/>
      <c r="E291" s="38"/>
      <c r="F291" s="38"/>
      <c r="G291" s="38"/>
      <c r="H291" s="38"/>
    </row>
    <row r="292" spans="1:8" ht="21">
      <c r="A292" s="52"/>
      <c r="B292" s="38"/>
      <c r="C292" s="38"/>
      <c r="D292" s="38"/>
      <c r="E292" s="38"/>
      <c r="F292" s="38"/>
      <c r="G292" s="38"/>
      <c r="H292" s="38"/>
    </row>
    <row r="293" spans="1:8" ht="21">
      <c r="A293" s="52"/>
      <c r="B293" s="38"/>
      <c r="C293" s="38"/>
      <c r="D293" s="38"/>
      <c r="E293" s="38"/>
      <c r="F293" s="38"/>
      <c r="G293" s="38"/>
      <c r="H293" s="38"/>
    </row>
    <row r="294" spans="1:8" ht="21">
      <c r="A294" s="52"/>
      <c r="B294" s="38"/>
      <c r="C294" s="38"/>
      <c r="D294" s="38"/>
      <c r="E294" s="38"/>
      <c r="F294" s="38"/>
      <c r="G294" s="38"/>
      <c r="H294" s="38"/>
    </row>
    <row r="295" spans="1:8" ht="21">
      <c r="A295" s="52"/>
      <c r="B295" s="38"/>
      <c r="C295" s="38"/>
      <c r="D295" s="38"/>
      <c r="E295" s="38"/>
      <c r="F295" s="38"/>
      <c r="G295" s="38"/>
      <c r="H295" s="38"/>
    </row>
    <row r="296" spans="1:8" ht="21">
      <c r="A296" s="52"/>
      <c r="B296" s="38"/>
      <c r="C296" s="38"/>
      <c r="D296" s="38"/>
      <c r="E296" s="38"/>
      <c r="F296" s="38"/>
      <c r="G296" s="38"/>
      <c r="H296" s="38"/>
    </row>
    <row r="297" spans="1:8" ht="21">
      <c r="A297" s="52"/>
      <c r="B297" s="38"/>
      <c r="C297" s="38"/>
      <c r="D297" s="38"/>
      <c r="E297" s="38"/>
      <c r="F297" s="38"/>
      <c r="G297" s="38"/>
      <c r="H297" s="38"/>
    </row>
    <row r="298" spans="1:8" ht="21">
      <c r="A298" s="52"/>
      <c r="B298" s="38"/>
      <c r="C298" s="38"/>
      <c r="D298" s="38"/>
      <c r="E298" s="38"/>
      <c r="F298" s="38"/>
      <c r="G298" s="38"/>
      <c r="H298" s="38"/>
    </row>
    <row r="299" spans="1:8" ht="21">
      <c r="A299" s="52"/>
      <c r="B299" s="38"/>
      <c r="C299" s="38"/>
      <c r="D299" s="38"/>
      <c r="E299" s="38"/>
      <c r="F299" s="38"/>
      <c r="G299" s="38"/>
      <c r="H299" s="38"/>
    </row>
    <row r="300" spans="1:8" ht="21">
      <c r="A300" s="52"/>
      <c r="B300" s="38"/>
      <c r="C300" s="38"/>
      <c r="D300" s="38"/>
      <c r="E300" s="38"/>
      <c r="F300" s="38"/>
      <c r="G300" s="38"/>
      <c r="H300" s="38"/>
    </row>
    <row r="301" spans="1:8" ht="21">
      <c r="A301" s="52"/>
      <c r="B301" s="38"/>
      <c r="C301" s="38"/>
      <c r="D301" s="38"/>
      <c r="E301" s="38"/>
      <c r="F301" s="38"/>
      <c r="G301" s="38"/>
      <c r="H301" s="38"/>
    </row>
    <row r="302" spans="1:8" ht="21">
      <c r="A302" s="52"/>
      <c r="B302" s="38"/>
      <c r="C302" s="38"/>
      <c r="D302" s="38"/>
      <c r="E302" s="38"/>
      <c r="F302" s="38"/>
      <c r="G302" s="38"/>
      <c r="H302" s="38"/>
    </row>
    <row r="303" spans="1:8" ht="21">
      <c r="A303" s="52"/>
      <c r="B303" s="38"/>
      <c r="C303" s="38"/>
      <c r="D303" s="38"/>
      <c r="E303" s="38"/>
      <c r="F303" s="38"/>
      <c r="G303" s="38"/>
      <c r="H303" s="38"/>
    </row>
    <row r="304" spans="1:8" ht="21">
      <c r="A304" s="52"/>
      <c r="B304" s="38"/>
      <c r="C304" s="38"/>
      <c r="D304" s="38"/>
      <c r="E304" s="38"/>
      <c r="F304" s="38"/>
      <c r="G304" s="38"/>
      <c r="H304" s="38"/>
    </row>
    <row r="305" spans="1:8" ht="21">
      <c r="A305" s="52"/>
      <c r="B305" s="38"/>
      <c r="C305" s="38"/>
      <c r="D305" s="38"/>
      <c r="E305" s="38"/>
      <c r="F305" s="38"/>
      <c r="G305" s="38"/>
      <c r="H305" s="38"/>
    </row>
    <row r="306" spans="1:8" ht="21">
      <c r="A306" s="52"/>
      <c r="B306" s="38"/>
      <c r="C306" s="38"/>
      <c r="D306" s="38"/>
      <c r="E306" s="38"/>
      <c r="F306" s="38"/>
      <c r="G306" s="38"/>
      <c r="H306" s="38"/>
    </row>
    <row r="307" spans="1:8" ht="21">
      <c r="A307" s="52"/>
      <c r="B307" s="38"/>
      <c r="C307" s="38"/>
      <c r="D307" s="38"/>
      <c r="E307" s="38"/>
      <c r="F307" s="38"/>
      <c r="G307" s="38"/>
      <c r="H307" s="38"/>
    </row>
    <row r="308" spans="1:8" ht="21">
      <c r="A308" s="52"/>
      <c r="B308" s="38"/>
      <c r="C308" s="38"/>
      <c r="D308" s="38"/>
      <c r="E308" s="38"/>
      <c r="F308" s="38"/>
      <c r="G308" s="38"/>
      <c r="H308" s="38"/>
    </row>
    <row r="309" spans="1:8" ht="21">
      <c r="A309" s="52"/>
      <c r="B309" s="38"/>
      <c r="C309" s="38"/>
      <c r="D309" s="38"/>
      <c r="E309" s="38"/>
      <c r="F309" s="38"/>
      <c r="G309" s="38"/>
      <c r="H309" s="38"/>
    </row>
    <row r="310" spans="1:8" ht="21">
      <c r="A310" s="52"/>
      <c r="B310" s="38"/>
      <c r="C310" s="38"/>
      <c r="D310" s="38"/>
      <c r="E310" s="38"/>
      <c r="F310" s="38"/>
      <c r="G310" s="38"/>
      <c r="H310" s="38"/>
    </row>
    <row r="311" spans="1:8" ht="21">
      <c r="A311" s="52"/>
      <c r="B311" s="38"/>
      <c r="C311" s="38"/>
      <c r="D311" s="38"/>
      <c r="E311" s="38"/>
      <c r="F311" s="38"/>
      <c r="G311" s="38"/>
      <c r="H311" s="38"/>
    </row>
    <row r="312" spans="1:8" ht="21">
      <c r="A312" s="52"/>
      <c r="B312" s="38"/>
      <c r="C312" s="38"/>
      <c r="D312" s="38"/>
      <c r="E312" s="38"/>
      <c r="F312" s="38"/>
      <c r="G312" s="38"/>
      <c r="H312" s="38"/>
    </row>
    <row r="313" spans="1:8" ht="21">
      <c r="A313" s="52"/>
      <c r="B313" s="38"/>
      <c r="C313" s="38"/>
      <c r="D313" s="38"/>
      <c r="E313" s="38"/>
      <c r="F313" s="38"/>
      <c r="G313" s="38"/>
      <c r="H313" s="38"/>
    </row>
    <row r="314" spans="1:8" ht="21">
      <c r="A314" s="52"/>
      <c r="B314" s="38"/>
      <c r="C314" s="38"/>
      <c r="D314" s="38"/>
      <c r="E314" s="38"/>
      <c r="F314" s="38"/>
      <c r="G314" s="38"/>
      <c r="H314" s="38"/>
    </row>
    <row r="315" spans="1:8" ht="21">
      <c r="A315" s="52"/>
      <c r="B315" s="38"/>
      <c r="C315" s="38"/>
      <c r="D315" s="38"/>
      <c r="E315" s="38"/>
      <c r="F315" s="38"/>
      <c r="G315" s="38"/>
      <c r="H315" s="38"/>
    </row>
    <row r="316" spans="1:8" ht="21">
      <c r="A316" s="52"/>
      <c r="B316" s="38"/>
      <c r="C316" s="38"/>
      <c r="D316" s="38"/>
      <c r="E316" s="38"/>
      <c r="F316" s="38"/>
      <c r="G316" s="38"/>
      <c r="H316" s="38"/>
    </row>
    <row r="317" spans="1:8" ht="21">
      <c r="A317" s="52"/>
      <c r="B317" s="38"/>
      <c r="C317" s="38"/>
      <c r="D317" s="38"/>
      <c r="E317" s="38"/>
      <c r="F317" s="38"/>
      <c r="G317" s="38"/>
      <c r="H317" s="38"/>
    </row>
    <row r="318" spans="1:8" ht="21">
      <c r="A318" s="52"/>
      <c r="B318" s="38"/>
      <c r="C318" s="38"/>
      <c r="D318" s="38"/>
      <c r="E318" s="38"/>
      <c r="F318" s="38"/>
      <c r="G318" s="38"/>
      <c r="H318" s="38"/>
    </row>
    <row r="319" spans="1:8" ht="21">
      <c r="A319" s="52"/>
      <c r="B319" s="38"/>
      <c r="C319" s="38"/>
      <c r="D319" s="38"/>
      <c r="E319" s="38"/>
      <c r="F319" s="38"/>
      <c r="G319" s="38"/>
      <c r="H319" s="38"/>
    </row>
    <row r="320" spans="1:8" ht="21">
      <c r="A320" s="52"/>
      <c r="B320" s="38"/>
      <c r="C320" s="38"/>
      <c r="D320" s="38"/>
      <c r="E320" s="38"/>
      <c r="F320" s="38"/>
      <c r="G320" s="38"/>
      <c r="H320" s="38"/>
    </row>
    <row r="321" spans="1:8" ht="21">
      <c r="A321" s="52"/>
      <c r="B321" s="38"/>
      <c r="C321" s="38"/>
      <c r="D321" s="38"/>
      <c r="E321" s="38"/>
      <c r="F321" s="38"/>
      <c r="G321" s="38"/>
      <c r="H321" s="38"/>
    </row>
    <row r="322" spans="1:8" ht="21">
      <c r="A322" s="52"/>
      <c r="B322" s="38"/>
      <c r="C322" s="38"/>
      <c r="D322" s="38"/>
      <c r="E322" s="38"/>
      <c r="F322" s="38"/>
      <c r="G322" s="38"/>
      <c r="H322" s="38"/>
    </row>
    <row r="323" spans="1:8" ht="21">
      <c r="A323" s="52"/>
      <c r="B323" s="38"/>
      <c r="C323" s="38"/>
      <c r="D323" s="38"/>
      <c r="E323" s="38"/>
      <c r="F323" s="38"/>
      <c r="G323" s="38"/>
      <c r="H323" s="38"/>
    </row>
    <row r="324" spans="1:8" ht="21">
      <c r="A324" s="52"/>
      <c r="B324" s="38"/>
      <c r="C324" s="38"/>
      <c r="D324" s="38"/>
      <c r="E324" s="38"/>
      <c r="F324" s="38"/>
      <c r="G324" s="38"/>
      <c r="H324" s="38"/>
    </row>
    <row r="325" spans="1:8" ht="21">
      <c r="A325" s="52"/>
      <c r="B325" s="38"/>
      <c r="C325" s="38"/>
      <c r="D325" s="38"/>
      <c r="E325" s="38"/>
      <c r="F325" s="38"/>
      <c r="G325" s="38"/>
      <c r="H325" s="38"/>
    </row>
    <row r="326" spans="1:8" ht="21">
      <c r="A326" s="52"/>
      <c r="B326" s="38"/>
      <c r="C326" s="38"/>
      <c r="D326" s="38"/>
      <c r="E326" s="38"/>
      <c r="F326" s="38"/>
      <c r="G326" s="38"/>
      <c r="H326" s="38"/>
    </row>
    <row r="327" spans="1:8" ht="21">
      <c r="A327" s="52"/>
      <c r="B327" s="38"/>
      <c r="C327" s="38"/>
      <c r="D327" s="38"/>
      <c r="E327" s="38"/>
      <c r="F327" s="38"/>
      <c r="G327" s="38"/>
      <c r="H327" s="38"/>
    </row>
    <row r="328" spans="1:8" ht="21">
      <c r="A328" s="52"/>
      <c r="B328" s="38"/>
      <c r="C328" s="38"/>
      <c r="D328" s="38"/>
      <c r="E328" s="38"/>
      <c r="F328" s="38"/>
      <c r="G328" s="38"/>
      <c r="H328" s="38"/>
    </row>
    <row r="329" spans="1:8" ht="21">
      <c r="A329" s="52"/>
      <c r="B329" s="38"/>
      <c r="C329" s="38"/>
      <c r="D329" s="38"/>
      <c r="E329" s="38"/>
      <c r="F329" s="38"/>
      <c r="G329" s="38"/>
      <c r="H329" s="38"/>
    </row>
    <row r="330" spans="1:8" ht="21">
      <c r="A330" s="52"/>
      <c r="B330" s="38"/>
      <c r="C330" s="38"/>
      <c r="D330" s="38"/>
      <c r="E330" s="38"/>
      <c r="F330" s="38"/>
      <c r="G330" s="38"/>
      <c r="H330" s="38"/>
    </row>
    <row r="331" spans="1:8" ht="21">
      <c r="A331" s="52"/>
      <c r="B331" s="38"/>
      <c r="C331" s="38"/>
      <c r="D331" s="38"/>
      <c r="E331" s="38"/>
      <c r="F331" s="38"/>
      <c r="G331" s="38"/>
      <c r="H331" s="38"/>
    </row>
    <row r="332" spans="1:8" ht="21">
      <c r="A332" s="52"/>
      <c r="B332" s="38"/>
      <c r="C332" s="38"/>
      <c r="D332" s="38"/>
      <c r="E332" s="38"/>
      <c r="F332" s="38"/>
      <c r="G332" s="38"/>
      <c r="H332" s="38"/>
    </row>
    <row r="333" spans="1:8" ht="21">
      <c r="A333" s="52"/>
      <c r="B333" s="38"/>
      <c r="C333" s="38"/>
      <c r="D333" s="38"/>
      <c r="E333" s="38"/>
      <c r="F333" s="38"/>
      <c r="G333" s="38"/>
      <c r="H333" s="38"/>
    </row>
    <row r="334" spans="1:8" ht="21">
      <c r="A334" s="52"/>
      <c r="B334" s="38"/>
      <c r="C334" s="38"/>
      <c r="D334" s="38"/>
      <c r="E334" s="38"/>
      <c r="F334" s="38"/>
      <c r="G334" s="38"/>
      <c r="H334" s="38"/>
    </row>
    <row r="335" spans="1:8" ht="21">
      <c r="A335" s="52"/>
      <c r="B335" s="38"/>
      <c r="C335" s="38"/>
      <c r="D335" s="38"/>
      <c r="E335" s="38"/>
      <c r="F335" s="38"/>
      <c r="G335" s="38"/>
      <c r="H335" s="38"/>
    </row>
    <row r="336" spans="1:8" ht="21">
      <c r="A336" s="52"/>
      <c r="B336" s="38"/>
      <c r="C336" s="38"/>
      <c r="D336" s="38"/>
      <c r="E336" s="38"/>
      <c r="F336" s="38"/>
      <c r="G336" s="38"/>
      <c r="H336" s="38"/>
    </row>
    <row r="337" spans="1:8" ht="21">
      <c r="A337" s="52"/>
      <c r="B337" s="38"/>
      <c r="C337" s="38"/>
      <c r="D337" s="38"/>
      <c r="E337" s="38"/>
      <c r="F337" s="38"/>
      <c r="G337" s="38"/>
      <c r="H337" s="38"/>
    </row>
    <row r="338" spans="1:8" ht="21">
      <c r="A338" s="52"/>
      <c r="B338" s="38"/>
      <c r="C338" s="38"/>
      <c r="D338" s="38"/>
      <c r="E338" s="38"/>
      <c r="F338" s="38"/>
      <c r="G338" s="38"/>
      <c r="H338" s="38"/>
    </row>
    <row r="339" spans="1:8" ht="21">
      <c r="A339" s="52"/>
      <c r="B339" s="38"/>
      <c r="C339" s="38"/>
      <c r="D339" s="38"/>
      <c r="E339" s="38"/>
      <c r="F339" s="38"/>
      <c r="G339" s="38"/>
      <c r="H339" s="38"/>
    </row>
    <row r="340" spans="1:8" ht="21">
      <c r="A340" s="52"/>
      <c r="B340" s="38"/>
      <c r="C340" s="38"/>
      <c r="D340" s="38"/>
      <c r="E340" s="38"/>
      <c r="F340" s="38"/>
      <c r="G340" s="38"/>
      <c r="H340" s="38"/>
    </row>
    <row r="341" spans="1:8" ht="21">
      <c r="A341" s="52"/>
      <c r="B341" s="38"/>
      <c r="C341" s="38"/>
      <c r="D341" s="38"/>
      <c r="E341" s="38"/>
      <c r="F341" s="38"/>
      <c r="G341" s="38"/>
      <c r="H341" s="38"/>
    </row>
    <row r="342" spans="1:8" ht="21">
      <c r="A342" s="52"/>
      <c r="B342" s="38"/>
      <c r="C342" s="38"/>
      <c r="D342" s="38"/>
      <c r="E342" s="38"/>
      <c r="F342" s="38"/>
      <c r="G342" s="38"/>
      <c r="H342" s="38"/>
    </row>
    <row r="343" spans="1:8" ht="21">
      <c r="A343" s="52"/>
      <c r="B343" s="38"/>
      <c r="C343" s="38"/>
      <c r="D343" s="38"/>
      <c r="E343" s="38"/>
      <c r="F343" s="38"/>
      <c r="G343" s="38"/>
      <c r="H343" s="38"/>
    </row>
    <row r="344" spans="1:8" ht="21">
      <c r="A344" s="52"/>
      <c r="B344" s="38"/>
      <c r="C344" s="38"/>
      <c r="D344" s="38"/>
      <c r="E344" s="38"/>
      <c r="F344" s="38"/>
      <c r="G344" s="38"/>
      <c r="H344" s="38"/>
    </row>
    <row r="345" spans="1:8" ht="21">
      <c r="A345" s="52"/>
      <c r="B345" s="38"/>
      <c r="C345" s="38"/>
      <c r="D345" s="38"/>
      <c r="E345" s="38"/>
      <c r="F345" s="38"/>
      <c r="G345" s="38"/>
      <c r="H345" s="38"/>
    </row>
    <row r="346" spans="1:8" ht="21">
      <c r="A346" s="52"/>
      <c r="B346" s="38"/>
      <c r="C346" s="38"/>
      <c r="D346" s="38"/>
      <c r="E346" s="38"/>
      <c r="F346" s="38"/>
      <c r="G346" s="38"/>
      <c r="H346" s="38"/>
    </row>
    <row r="347" spans="1:8" ht="21">
      <c r="A347" s="52"/>
      <c r="B347" s="38"/>
      <c r="C347" s="38"/>
      <c r="D347" s="38"/>
      <c r="E347" s="38"/>
      <c r="F347" s="38"/>
      <c r="G347" s="38"/>
      <c r="H347" s="38"/>
    </row>
    <row r="348" spans="1:8" ht="21">
      <c r="A348" s="52"/>
      <c r="B348" s="38"/>
      <c r="C348" s="38"/>
      <c r="D348" s="38"/>
      <c r="E348" s="38"/>
      <c r="F348" s="38"/>
      <c r="G348" s="38"/>
      <c r="H348" s="38"/>
    </row>
    <row r="349" spans="1:8" ht="21">
      <c r="A349" s="52"/>
      <c r="B349" s="38"/>
      <c r="C349" s="38"/>
      <c r="D349" s="38"/>
      <c r="E349" s="38"/>
      <c r="F349" s="38"/>
      <c r="G349" s="38"/>
      <c r="H349" s="38"/>
    </row>
    <row r="350" spans="1:8" ht="21">
      <c r="A350" s="52"/>
      <c r="B350" s="38"/>
      <c r="C350" s="38"/>
      <c r="D350" s="38"/>
      <c r="E350" s="38"/>
      <c r="F350" s="38"/>
      <c r="G350" s="38"/>
      <c r="H350" s="38"/>
    </row>
    <row r="351" spans="1:8" ht="21">
      <c r="A351" s="52"/>
      <c r="B351" s="38"/>
      <c r="C351" s="38"/>
      <c r="D351" s="38"/>
      <c r="E351" s="38"/>
      <c r="F351" s="38"/>
      <c r="G351" s="38"/>
      <c r="H351" s="38"/>
    </row>
    <row r="352" spans="1:8" ht="21">
      <c r="A352" s="52"/>
      <c r="B352" s="38"/>
      <c r="C352" s="38"/>
      <c r="D352" s="38"/>
      <c r="E352" s="38"/>
      <c r="F352" s="38"/>
      <c r="G352" s="38"/>
      <c r="H352" s="38"/>
    </row>
    <row r="353" spans="1:8" ht="21">
      <c r="A353" s="52"/>
      <c r="B353" s="38"/>
      <c r="C353" s="38"/>
      <c r="D353" s="38"/>
      <c r="E353" s="38"/>
      <c r="F353" s="38"/>
      <c r="G353" s="38"/>
      <c r="H353" s="38"/>
    </row>
    <row r="354" spans="1:8" ht="21">
      <c r="A354" s="52"/>
      <c r="B354" s="38"/>
      <c r="C354" s="38"/>
      <c r="D354" s="38"/>
      <c r="E354" s="38"/>
      <c r="F354" s="38"/>
      <c r="G354" s="38"/>
      <c r="H354" s="38"/>
    </row>
    <row r="355" spans="1:8" ht="21">
      <c r="A355" s="52"/>
      <c r="B355" s="38"/>
      <c r="C355" s="38"/>
      <c r="D355" s="38"/>
      <c r="E355" s="38"/>
      <c r="F355" s="38"/>
      <c r="G355" s="38"/>
      <c r="H355" s="38"/>
    </row>
    <row r="356" spans="1:8" ht="21">
      <c r="A356" s="52"/>
      <c r="B356" s="38"/>
      <c r="C356" s="38"/>
      <c r="D356" s="38"/>
      <c r="E356" s="38"/>
      <c r="F356" s="38"/>
      <c r="G356" s="38"/>
      <c r="H356" s="38"/>
    </row>
    <row r="357" spans="1:8" ht="21">
      <c r="A357" s="52"/>
      <c r="B357" s="38"/>
      <c r="C357" s="38"/>
      <c r="D357" s="38"/>
      <c r="E357" s="38"/>
      <c r="F357" s="38"/>
      <c r="G357" s="38"/>
      <c r="H357" s="38"/>
    </row>
    <row r="358" spans="1:8" ht="21">
      <c r="A358" s="52"/>
      <c r="B358" s="38"/>
      <c r="C358" s="38"/>
      <c r="D358" s="38"/>
      <c r="E358" s="38"/>
      <c r="F358" s="38"/>
      <c r="G358" s="38"/>
      <c r="H358" s="38"/>
    </row>
    <row r="359" spans="1:8" ht="21">
      <c r="A359" s="52"/>
      <c r="B359" s="38"/>
      <c r="C359" s="38"/>
      <c r="D359" s="38"/>
      <c r="E359" s="38"/>
      <c r="F359" s="38"/>
      <c r="G359" s="38"/>
      <c r="H359" s="38"/>
    </row>
    <row r="360" spans="1:8" ht="21">
      <c r="A360" s="52"/>
      <c r="B360" s="38"/>
      <c r="C360" s="38"/>
      <c r="D360" s="38"/>
      <c r="E360" s="38"/>
      <c r="F360" s="38"/>
      <c r="G360" s="38"/>
      <c r="H360" s="38"/>
    </row>
    <row r="361" spans="1:8" ht="21">
      <c r="A361" s="52"/>
      <c r="B361" s="38"/>
      <c r="C361" s="38"/>
      <c r="D361" s="38"/>
      <c r="E361" s="38"/>
      <c r="F361" s="38"/>
      <c r="G361" s="38"/>
      <c r="H361" s="38"/>
    </row>
    <row r="362" spans="1:8" ht="21">
      <c r="A362" s="52"/>
      <c r="B362" s="38"/>
      <c r="C362" s="38"/>
      <c r="D362" s="38"/>
      <c r="E362" s="38"/>
      <c r="F362" s="38"/>
      <c r="G362" s="38"/>
      <c r="H362" s="38"/>
    </row>
    <row r="363" spans="1:8" ht="21">
      <c r="A363" s="52"/>
      <c r="B363" s="38"/>
      <c r="C363" s="38"/>
      <c r="D363" s="38"/>
      <c r="E363" s="38"/>
      <c r="F363" s="38"/>
      <c r="G363" s="38"/>
      <c r="H363" s="38"/>
    </row>
    <row r="364" spans="1:8" ht="21">
      <c r="A364" s="52"/>
      <c r="B364" s="38"/>
      <c r="C364" s="38"/>
      <c r="D364" s="38"/>
      <c r="E364" s="38"/>
      <c r="F364" s="38"/>
      <c r="G364" s="38"/>
      <c r="H364" s="38"/>
    </row>
    <row r="365" spans="1:8" ht="21">
      <c r="A365" s="52"/>
      <c r="B365" s="38"/>
      <c r="C365" s="38"/>
      <c r="D365" s="38"/>
      <c r="E365" s="38"/>
      <c r="F365" s="38"/>
      <c r="G365" s="38"/>
      <c r="H365" s="38"/>
    </row>
    <row r="366" spans="1:8" ht="21">
      <c r="A366" s="52"/>
      <c r="B366" s="38"/>
      <c r="C366" s="38"/>
      <c r="D366" s="38"/>
      <c r="E366" s="38"/>
      <c r="F366" s="38"/>
      <c r="G366" s="38"/>
      <c r="H366" s="38"/>
    </row>
    <row r="367" spans="1:8" ht="21">
      <c r="A367" s="52"/>
      <c r="B367" s="38"/>
      <c r="C367" s="38"/>
      <c r="D367" s="38"/>
      <c r="E367" s="38"/>
      <c r="F367" s="38"/>
      <c r="G367" s="38"/>
      <c r="H367" s="38"/>
    </row>
    <row r="368" spans="1:8" ht="21">
      <c r="A368" s="52"/>
      <c r="B368" s="38"/>
      <c r="C368" s="38"/>
      <c r="D368" s="38"/>
      <c r="E368" s="38"/>
      <c r="F368" s="38"/>
      <c r="G368" s="38"/>
      <c r="H368" s="38"/>
    </row>
    <row r="369" spans="1:8" ht="21">
      <c r="A369" s="52"/>
      <c r="B369" s="38"/>
      <c r="C369" s="38"/>
      <c r="D369" s="38"/>
      <c r="E369" s="38"/>
      <c r="F369" s="38"/>
      <c r="G369" s="38"/>
      <c r="H369" s="38"/>
    </row>
    <row r="370" spans="1:8" ht="21">
      <c r="A370" s="52"/>
      <c r="B370" s="38"/>
      <c r="C370" s="38"/>
      <c r="D370" s="38"/>
      <c r="E370" s="38"/>
      <c r="F370" s="38"/>
      <c r="G370" s="38"/>
      <c r="H370" s="38"/>
    </row>
    <row r="371" spans="1:8" ht="21">
      <c r="A371" s="52"/>
      <c r="B371" s="38"/>
      <c r="C371" s="38"/>
      <c r="D371" s="38"/>
      <c r="E371" s="38"/>
      <c r="F371" s="38"/>
      <c r="G371" s="38"/>
      <c r="H371" s="38"/>
    </row>
    <row r="372" spans="1:8" ht="21">
      <c r="A372" s="52"/>
      <c r="B372" s="38"/>
      <c r="C372" s="38"/>
      <c r="D372" s="38"/>
      <c r="E372" s="38"/>
      <c r="F372" s="38"/>
      <c r="G372" s="38"/>
      <c r="H372" s="38"/>
    </row>
    <row r="373" spans="1:8" ht="21">
      <c r="A373" s="52"/>
      <c r="B373" s="38"/>
      <c r="C373" s="38"/>
      <c r="D373" s="38"/>
      <c r="E373" s="38"/>
      <c r="F373" s="38"/>
      <c r="G373" s="38"/>
      <c r="H373" s="38"/>
    </row>
    <row r="374" spans="1:8" ht="21">
      <c r="A374" s="52"/>
      <c r="B374" s="38"/>
      <c r="C374" s="38"/>
      <c r="D374" s="38"/>
      <c r="E374" s="38"/>
      <c r="F374" s="38"/>
      <c r="G374" s="38"/>
      <c r="H374" s="38"/>
    </row>
    <row r="375" spans="1:8" ht="21">
      <c r="A375" s="52"/>
      <c r="B375" s="38"/>
      <c r="C375" s="38"/>
      <c r="D375" s="38"/>
      <c r="E375" s="38"/>
      <c r="F375" s="38"/>
      <c r="G375" s="38"/>
      <c r="H375" s="38"/>
    </row>
    <row r="376" spans="1:8" ht="21">
      <c r="A376" s="52"/>
      <c r="B376" s="38"/>
      <c r="C376" s="38"/>
      <c r="D376" s="38"/>
      <c r="E376" s="38"/>
      <c r="F376" s="38"/>
      <c r="G376" s="38"/>
      <c r="H376" s="38"/>
    </row>
    <row r="377" spans="1:8" ht="21">
      <c r="A377" s="52"/>
      <c r="B377" s="38"/>
      <c r="C377" s="38"/>
      <c r="D377" s="38"/>
      <c r="E377" s="38"/>
      <c r="F377" s="38"/>
      <c r="G377" s="38"/>
      <c r="H377" s="38"/>
    </row>
    <row r="378" spans="1:8" ht="21">
      <c r="A378" s="52"/>
      <c r="B378" s="38"/>
      <c r="C378" s="38"/>
      <c r="D378" s="38"/>
      <c r="E378" s="38"/>
      <c r="F378" s="38"/>
      <c r="G378" s="38"/>
      <c r="H378" s="38"/>
    </row>
    <row r="379" spans="1:8" ht="21">
      <c r="A379" s="52"/>
      <c r="B379" s="38"/>
      <c r="C379" s="38"/>
      <c r="D379" s="38"/>
      <c r="E379" s="38"/>
      <c r="F379" s="38"/>
      <c r="G379" s="38"/>
      <c r="H379" s="38"/>
    </row>
    <row r="380" spans="1:8" ht="21">
      <c r="A380" s="52"/>
      <c r="B380" s="38"/>
      <c r="C380" s="38"/>
      <c r="D380" s="38"/>
      <c r="E380" s="38"/>
      <c r="F380" s="38"/>
      <c r="G380" s="38"/>
      <c r="H380" s="38"/>
    </row>
    <row r="381" spans="1:8" ht="21">
      <c r="A381" s="52"/>
      <c r="B381" s="38"/>
      <c r="C381" s="38"/>
      <c r="D381" s="38"/>
      <c r="E381" s="38"/>
      <c r="F381" s="38"/>
      <c r="G381" s="38"/>
      <c r="H381" s="38"/>
    </row>
    <row r="382" spans="1:8" ht="21">
      <c r="A382" s="52"/>
      <c r="B382" s="38"/>
      <c r="C382" s="38"/>
      <c r="D382" s="38"/>
      <c r="E382" s="38"/>
      <c r="F382" s="38"/>
      <c r="G382" s="38"/>
      <c r="H382" s="38"/>
    </row>
    <row r="383" spans="1:8" ht="21">
      <c r="A383" s="52"/>
      <c r="B383" s="38"/>
      <c r="C383" s="38"/>
      <c r="D383" s="38"/>
      <c r="E383" s="38"/>
      <c r="F383" s="38"/>
      <c r="G383" s="38"/>
      <c r="H383" s="38"/>
    </row>
    <row r="384" spans="1:8" ht="21">
      <c r="A384" s="52"/>
      <c r="B384" s="38"/>
      <c r="C384" s="38"/>
      <c r="D384" s="38"/>
      <c r="E384" s="38"/>
      <c r="F384" s="38"/>
      <c r="G384" s="38"/>
      <c r="H384" s="38"/>
    </row>
    <row r="385" spans="1:8" ht="21">
      <c r="A385" s="52"/>
      <c r="B385" s="38"/>
      <c r="C385" s="38"/>
      <c r="D385" s="38"/>
      <c r="E385" s="38"/>
      <c r="F385" s="38"/>
      <c r="G385" s="38"/>
      <c r="H385" s="38"/>
    </row>
    <row r="386" spans="1:8" ht="21">
      <c r="A386" s="52"/>
      <c r="B386" s="38"/>
      <c r="C386" s="38"/>
      <c r="D386" s="38"/>
      <c r="E386" s="38"/>
      <c r="F386" s="38"/>
      <c r="G386" s="38"/>
      <c r="H386" s="38"/>
    </row>
    <row r="387" spans="1:8" ht="21">
      <c r="A387" s="52"/>
      <c r="B387" s="38"/>
      <c r="C387" s="38"/>
      <c r="D387" s="38"/>
      <c r="E387" s="38"/>
      <c r="F387" s="38"/>
      <c r="G387" s="38"/>
      <c r="H387" s="38"/>
    </row>
    <row r="388" spans="1:8" ht="21">
      <c r="A388" s="52"/>
      <c r="B388" s="38"/>
      <c r="C388" s="38"/>
      <c r="D388" s="38"/>
      <c r="E388" s="38"/>
      <c r="F388" s="38"/>
      <c r="G388" s="38"/>
      <c r="H388" s="38"/>
    </row>
    <row r="389" spans="1:8" ht="21">
      <c r="A389" s="52"/>
      <c r="B389" s="38"/>
      <c r="C389" s="38"/>
      <c r="D389" s="38"/>
      <c r="E389" s="38"/>
      <c r="F389" s="38"/>
      <c r="G389" s="38"/>
      <c r="H389" s="38"/>
    </row>
    <row r="390" spans="1:8" ht="21">
      <c r="A390" s="52"/>
      <c r="B390" s="38"/>
      <c r="C390" s="38"/>
      <c r="D390" s="38"/>
      <c r="E390" s="38"/>
      <c r="F390" s="38"/>
      <c r="G390" s="38"/>
      <c r="H390" s="38"/>
    </row>
    <row r="391" spans="1:8" ht="21">
      <c r="A391" s="52"/>
      <c r="B391" s="38"/>
      <c r="C391" s="38"/>
      <c r="D391" s="38"/>
      <c r="E391" s="38"/>
      <c r="F391" s="38"/>
      <c r="G391" s="38"/>
      <c r="H391" s="38"/>
    </row>
    <row r="392" spans="1:8" ht="21">
      <c r="A392" s="52"/>
      <c r="B392" s="38"/>
      <c r="C392" s="38"/>
      <c r="D392" s="38"/>
      <c r="E392" s="38"/>
      <c r="F392" s="38"/>
      <c r="G392" s="38"/>
      <c r="H392" s="38"/>
    </row>
    <row r="393" spans="1:8" ht="21">
      <c r="A393" s="52"/>
      <c r="B393" s="38"/>
      <c r="C393" s="38"/>
      <c r="D393" s="38"/>
      <c r="E393" s="38"/>
      <c r="F393" s="38"/>
      <c r="G393" s="38"/>
      <c r="H393" s="38"/>
    </row>
    <row r="394" spans="1:8" ht="21">
      <c r="A394" s="52"/>
      <c r="B394" s="38"/>
      <c r="C394" s="38"/>
      <c r="D394" s="38"/>
      <c r="E394" s="38"/>
      <c r="F394" s="38"/>
      <c r="G394" s="38"/>
      <c r="H394" s="38"/>
    </row>
    <row r="395" spans="1:8" ht="21">
      <c r="A395" s="52"/>
      <c r="B395" s="38"/>
      <c r="C395" s="38"/>
      <c r="D395" s="38"/>
      <c r="E395" s="38"/>
      <c r="F395" s="38"/>
      <c r="G395" s="38"/>
      <c r="H395" s="38"/>
    </row>
    <row r="396" spans="1:8" ht="21">
      <c r="A396" s="52"/>
      <c r="B396" s="38"/>
      <c r="C396" s="38"/>
      <c r="D396" s="38"/>
      <c r="E396" s="38"/>
      <c r="F396" s="38"/>
      <c r="G396" s="38"/>
      <c r="H396" s="38"/>
    </row>
    <row r="397" spans="1:8" ht="21">
      <c r="A397" s="52"/>
      <c r="B397" s="38"/>
      <c r="C397" s="38"/>
      <c r="D397" s="38"/>
      <c r="E397" s="38"/>
      <c r="F397" s="38"/>
      <c r="G397" s="38"/>
      <c r="H397" s="38"/>
    </row>
    <row r="398" spans="1:8" ht="21">
      <c r="A398" s="52"/>
      <c r="B398" s="38"/>
      <c r="C398" s="38"/>
      <c r="D398" s="38"/>
      <c r="E398" s="38"/>
      <c r="F398" s="38"/>
      <c r="G398" s="38"/>
      <c r="H398" s="38"/>
    </row>
    <row r="399" spans="1:8" ht="21">
      <c r="A399" s="52"/>
      <c r="B399" s="38"/>
      <c r="C399" s="38"/>
      <c r="D399" s="38"/>
      <c r="E399" s="38"/>
      <c r="F399" s="38"/>
      <c r="G399" s="38"/>
      <c r="H399" s="38"/>
    </row>
    <row r="400" spans="1:8" ht="21">
      <c r="A400" s="52"/>
      <c r="B400" s="38"/>
      <c r="C400" s="38"/>
      <c r="D400" s="38"/>
      <c r="E400" s="38"/>
      <c r="F400" s="38"/>
      <c r="G400" s="38"/>
      <c r="H400" s="38"/>
    </row>
    <row r="401" spans="1:8" ht="21">
      <c r="A401" s="52"/>
      <c r="B401" s="38"/>
      <c r="C401" s="38"/>
      <c r="D401" s="38"/>
      <c r="E401" s="38"/>
      <c r="F401" s="38"/>
      <c r="G401" s="38"/>
      <c r="H401" s="38"/>
    </row>
    <row r="402" spans="1:8" ht="21">
      <c r="A402" s="52"/>
      <c r="B402" s="38"/>
      <c r="C402" s="38"/>
      <c r="D402" s="38"/>
      <c r="E402" s="38"/>
      <c r="F402" s="38"/>
      <c r="G402" s="38"/>
      <c r="H402" s="38"/>
    </row>
    <row r="403" spans="1:8" ht="21">
      <c r="A403" s="52"/>
      <c r="B403" s="38"/>
      <c r="C403" s="38"/>
      <c r="D403" s="38"/>
      <c r="E403" s="38"/>
      <c r="F403" s="38"/>
      <c r="G403" s="38"/>
      <c r="H403" s="38"/>
    </row>
    <row r="404" spans="1:8" ht="21">
      <c r="A404" s="52"/>
      <c r="B404" s="38"/>
      <c r="C404" s="38"/>
      <c r="D404" s="38"/>
      <c r="E404" s="38"/>
      <c r="F404" s="38"/>
      <c r="G404" s="38"/>
      <c r="H404" s="38"/>
    </row>
    <row r="405" spans="1:8" ht="21">
      <c r="A405" s="52"/>
      <c r="B405" s="38"/>
      <c r="C405" s="38"/>
      <c r="D405" s="38"/>
      <c r="E405" s="38"/>
      <c r="F405" s="38"/>
      <c r="G405" s="38"/>
      <c r="H405" s="38"/>
    </row>
    <row r="406" spans="1:8" ht="21">
      <c r="A406" s="52"/>
      <c r="B406" s="38"/>
      <c r="C406" s="38"/>
      <c r="D406" s="38"/>
      <c r="E406" s="38"/>
      <c r="F406" s="38"/>
      <c r="G406" s="38"/>
      <c r="H406" s="38"/>
    </row>
    <row r="407" spans="1:8" ht="21">
      <c r="A407" s="52"/>
      <c r="B407" s="38"/>
      <c r="C407" s="38"/>
      <c r="D407" s="38"/>
      <c r="E407" s="38"/>
      <c r="F407" s="38"/>
      <c r="G407" s="38"/>
      <c r="H407" s="38"/>
    </row>
    <row r="408" spans="1:8" ht="21">
      <c r="A408" s="52"/>
      <c r="B408" s="38"/>
      <c r="C408" s="38"/>
      <c r="D408" s="38"/>
      <c r="E408" s="38"/>
      <c r="F408" s="38"/>
      <c r="G408" s="38"/>
      <c r="H408" s="38"/>
    </row>
    <row r="409" spans="1:8" ht="21">
      <c r="A409" s="52"/>
      <c r="B409" s="38"/>
      <c r="C409" s="38"/>
      <c r="D409" s="38"/>
      <c r="E409" s="38"/>
      <c r="F409" s="38"/>
      <c r="G409" s="38"/>
      <c r="H409" s="38"/>
    </row>
    <row r="410" spans="1:8" ht="21">
      <c r="A410" s="52"/>
      <c r="B410" s="38"/>
      <c r="C410" s="38"/>
      <c r="D410" s="38"/>
      <c r="E410" s="38"/>
      <c r="F410" s="38"/>
      <c r="G410" s="38"/>
      <c r="H410" s="38"/>
    </row>
    <row r="411" spans="1:8" ht="21">
      <c r="A411" s="52"/>
      <c r="B411" s="38"/>
      <c r="C411" s="38"/>
      <c r="D411" s="38"/>
      <c r="E411" s="38"/>
      <c r="F411" s="38"/>
      <c r="G411" s="38"/>
      <c r="H411" s="38"/>
    </row>
    <row r="412" spans="1:8" ht="21">
      <c r="A412" s="52"/>
      <c r="B412" s="38"/>
      <c r="C412" s="38"/>
      <c r="D412" s="38"/>
      <c r="E412" s="38"/>
      <c r="F412" s="38"/>
      <c r="G412" s="38"/>
      <c r="H412" s="38"/>
    </row>
    <row r="413" spans="1:8" ht="21">
      <c r="A413" s="52"/>
      <c r="B413" s="38"/>
      <c r="C413" s="38"/>
      <c r="D413" s="38"/>
      <c r="E413" s="38"/>
      <c r="F413" s="38"/>
      <c r="G413" s="38"/>
      <c r="H413" s="38"/>
    </row>
    <row r="414" spans="1:8" ht="21">
      <c r="A414" s="52"/>
      <c r="B414" s="38"/>
      <c r="C414" s="38"/>
      <c r="D414" s="38"/>
      <c r="E414" s="38"/>
      <c r="F414" s="38"/>
      <c r="G414" s="38"/>
      <c r="H414" s="38"/>
    </row>
    <row r="415" spans="1:8" ht="21">
      <c r="A415" s="52"/>
      <c r="B415" s="38"/>
      <c r="C415" s="38"/>
      <c r="D415" s="38"/>
      <c r="E415" s="38"/>
      <c r="F415" s="38"/>
      <c r="G415" s="38"/>
      <c r="H415" s="38"/>
    </row>
    <row r="416" spans="1:8" ht="21">
      <c r="A416" s="52"/>
      <c r="B416" s="38"/>
      <c r="C416" s="38"/>
      <c r="D416" s="38"/>
      <c r="E416" s="38"/>
      <c r="F416" s="38"/>
      <c r="G416" s="38"/>
      <c r="H416" s="38"/>
    </row>
    <row r="417" spans="1:8" ht="21">
      <c r="A417" s="52"/>
      <c r="B417" s="38"/>
      <c r="C417" s="38"/>
      <c r="D417" s="38"/>
      <c r="E417" s="38"/>
      <c r="F417" s="38"/>
      <c r="G417" s="38"/>
      <c r="H417" s="38"/>
    </row>
    <row r="418" spans="1:8" ht="21">
      <c r="A418" s="52"/>
      <c r="B418" s="38"/>
      <c r="C418" s="38"/>
      <c r="D418" s="38"/>
      <c r="E418" s="38"/>
      <c r="F418" s="38"/>
      <c r="G418" s="38"/>
      <c r="H418" s="38"/>
    </row>
    <row r="419" spans="1:8" ht="21">
      <c r="A419" s="52"/>
      <c r="B419" s="38"/>
      <c r="C419" s="38"/>
      <c r="D419" s="38"/>
      <c r="E419" s="38"/>
      <c r="F419" s="38"/>
      <c r="G419" s="38"/>
      <c r="H419" s="38"/>
    </row>
    <row r="420" spans="1:8" ht="21">
      <c r="A420" s="52"/>
      <c r="B420" s="38"/>
      <c r="C420" s="38"/>
      <c r="D420" s="38"/>
      <c r="E420" s="38"/>
      <c r="F420" s="38"/>
      <c r="G420" s="38"/>
      <c r="H420" s="38"/>
    </row>
    <row r="421" spans="1:8" ht="21">
      <c r="A421" s="52"/>
      <c r="B421" s="38"/>
      <c r="C421" s="38"/>
      <c r="D421" s="38"/>
      <c r="E421" s="38"/>
      <c r="F421" s="38"/>
      <c r="G421" s="38"/>
      <c r="H421" s="38"/>
    </row>
    <row r="422" spans="1:8" ht="21">
      <c r="A422" s="52"/>
      <c r="B422" s="38"/>
      <c r="C422" s="38"/>
      <c r="D422" s="38"/>
      <c r="E422" s="38"/>
      <c r="F422" s="38"/>
      <c r="G422" s="38"/>
      <c r="H422" s="38"/>
    </row>
    <row r="423" spans="1:8" ht="21">
      <c r="A423" s="52"/>
      <c r="B423" s="38"/>
      <c r="C423" s="38"/>
      <c r="D423" s="38"/>
      <c r="E423" s="38"/>
      <c r="F423" s="38"/>
      <c r="G423" s="38"/>
      <c r="H423" s="38"/>
    </row>
    <row r="424" spans="1:8" ht="21">
      <c r="A424" s="52"/>
      <c r="B424" s="38"/>
      <c r="C424" s="38"/>
      <c r="D424" s="38"/>
      <c r="E424" s="38"/>
      <c r="F424" s="38"/>
      <c r="G424" s="38"/>
      <c r="H424" s="38"/>
    </row>
    <row r="425" spans="1:8" ht="21">
      <c r="A425" s="52"/>
      <c r="B425" s="38"/>
      <c r="C425" s="38"/>
      <c r="D425" s="38"/>
      <c r="E425" s="38"/>
      <c r="F425" s="38"/>
      <c r="G425" s="38"/>
      <c r="H425" s="38"/>
    </row>
    <row r="426" spans="1:8" ht="21">
      <c r="A426" s="52"/>
      <c r="B426" s="38"/>
      <c r="C426" s="38"/>
      <c r="D426" s="38"/>
      <c r="E426" s="38"/>
      <c r="F426" s="38"/>
      <c r="G426" s="38"/>
      <c r="H426" s="38"/>
    </row>
    <row r="427" spans="1:8" ht="21">
      <c r="A427" s="52"/>
      <c r="B427" s="38"/>
      <c r="C427" s="38"/>
      <c r="D427" s="38"/>
      <c r="E427" s="38"/>
      <c r="F427" s="38"/>
      <c r="G427" s="38"/>
      <c r="H427" s="38"/>
    </row>
    <row r="428" spans="1:8" ht="21">
      <c r="A428" s="52"/>
      <c r="B428" s="38"/>
      <c r="C428" s="38"/>
      <c r="D428" s="38"/>
      <c r="E428" s="38"/>
      <c r="F428" s="38"/>
      <c r="G428" s="38"/>
      <c r="H428" s="38"/>
    </row>
    <row r="429" spans="1:8" ht="21">
      <c r="A429" s="52"/>
      <c r="B429" s="38"/>
      <c r="C429" s="38"/>
      <c r="D429" s="38"/>
      <c r="E429" s="38"/>
      <c r="F429" s="38"/>
      <c r="G429" s="38"/>
      <c r="H429" s="38"/>
    </row>
    <row r="430" spans="1:8" ht="21">
      <c r="A430" s="52"/>
      <c r="B430" s="38"/>
      <c r="C430" s="38"/>
      <c r="D430" s="38"/>
      <c r="E430" s="38"/>
      <c r="F430" s="38"/>
      <c r="G430" s="38"/>
      <c r="H430" s="38"/>
    </row>
    <row r="431" spans="1:8" ht="21">
      <c r="A431" s="52"/>
      <c r="B431" s="38"/>
      <c r="C431" s="38"/>
      <c r="D431" s="38"/>
      <c r="E431" s="38"/>
      <c r="F431" s="38"/>
      <c r="G431" s="38"/>
      <c r="H431" s="38"/>
    </row>
    <row r="432" spans="1:8" ht="21">
      <c r="A432" s="52"/>
      <c r="B432" s="38"/>
      <c r="C432" s="38"/>
      <c r="D432" s="38"/>
      <c r="E432" s="38"/>
      <c r="F432" s="38"/>
      <c r="G432" s="38"/>
      <c r="H432" s="38"/>
    </row>
    <row r="433" spans="1:8" ht="21">
      <c r="A433" s="52"/>
      <c r="B433" s="38"/>
      <c r="C433" s="38"/>
      <c r="D433" s="38"/>
      <c r="E433" s="38"/>
      <c r="F433" s="38"/>
      <c r="G433" s="38"/>
      <c r="H433" s="38"/>
    </row>
    <row r="434" spans="1:8" ht="21">
      <c r="A434" s="52"/>
      <c r="B434" s="38"/>
      <c r="C434" s="38"/>
      <c r="D434" s="38"/>
      <c r="E434" s="38"/>
      <c r="F434" s="38"/>
      <c r="G434" s="38"/>
      <c r="H434" s="38"/>
    </row>
    <row r="435" spans="1:8" ht="21">
      <c r="A435" s="52"/>
      <c r="B435" s="38"/>
      <c r="C435" s="38"/>
      <c r="D435" s="38"/>
      <c r="E435" s="38"/>
      <c r="F435" s="38"/>
      <c r="G435" s="38"/>
      <c r="H435" s="38"/>
    </row>
    <row r="436" spans="1:8" ht="21">
      <c r="A436" s="52"/>
      <c r="B436" s="38"/>
      <c r="C436" s="38"/>
      <c r="D436" s="38"/>
      <c r="E436" s="38"/>
      <c r="F436" s="38"/>
      <c r="G436" s="38"/>
      <c r="H436" s="38"/>
    </row>
    <row r="437" spans="1:8" ht="21">
      <c r="A437" s="52"/>
      <c r="B437" s="38"/>
      <c r="C437" s="38"/>
      <c r="D437" s="38"/>
      <c r="E437" s="38"/>
      <c r="F437" s="38"/>
      <c r="G437" s="38"/>
      <c r="H437" s="38"/>
    </row>
    <row r="438" spans="1:8" ht="21">
      <c r="A438" s="52"/>
      <c r="B438" s="38"/>
      <c r="C438" s="38"/>
      <c r="D438" s="38"/>
      <c r="E438" s="38"/>
      <c r="F438" s="38"/>
      <c r="G438" s="38"/>
      <c r="H438" s="38"/>
    </row>
    <row r="439" spans="1:8" ht="21">
      <c r="A439" s="52"/>
      <c r="B439" s="38"/>
      <c r="C439" s="38"/>
      <c r="D439" s="38"/>
      <c r="E439" s="38"/>
      <c r="F439" s="38"/>
      <c r="G439" s="38"/>
      <c r="H439" s="38"/>
    </row>
    <row r="440" spans="1:8" ht="21">
      <c r="A440" s="52"/>
      <c r="B440" s="38"/>
      <c r="C440" s="38"/>
      <c r="D440" s="38"/>
      <c r="E440" s="38"/>
      <c r="F440" s="38"/>
      <c r="G440" s="38"/>
      <c r="H440" s="38"/>
    </row>
    <row r="441" spans="1:8" ht="21">
      <c r="A441" s="52"/>
      <c r="B441" s="38"/>
      <c r="C441" s="38"/>
      <c r="D441" s="38"/>
      <c r="E441" s="38"/>
      <c r="F441" s="38"/>
      <c r="G441" s="38"/>
      <c r="H441" s="38"/>
    </row>
    <row r="442" spans="1:8" ht="21">
      <c r="A442" s="52"/>
      <c r="B442" s="38"/>
      <c r="C442" s="38"/>
      <c r="D442" s="38"/>
      <c r="E442" s="38"/>
      <c r="F442" s="38"/>
      <c r="G442" s="38"/>
      <c r="H442" s="38"/>
    </row>
    <row r="443" spans="1:8" ht="21">
      <c r="A443" s="52"/>
      <c r="B443" s="38"/>
      <c r="C443" s="38"/>
      <c r="D443" s="38"/>
      <c r="E443" s="38"/>
      <c r="F443" s="38"/>
      <c r="G443" s="38"/>
      <c r="H443" s="38"/>
    </row>
    <row r="444" spans="1:8" ht="21">
      <c r="A444" s="52"/>
      <c r="B444" s="38"/>
      <c r="C444" s="38"/>
      <c r="D444" s="38"/>
      <c r="E444" s="38"/>
      <c r="F444" s="38"/>
      <c r="G444" s="38"/>
      <c r="H444" s="38"/>
    </row>
    <row r="445" spans="1:8" ht="21">
      <c r="A445" s="52"/>
      <c r="B445" s="38"/>
      <c r="C445" s="38"/>
      <c r="D445" s="38"/>
      <c r="E445" s="38"/>
      <c r="F445" s="38"/>
      <c r="G445" s="38"/>
      <c r="H445" s="38"/>
    </row>
    <row r="446" spans="1:8" ht="21">
      <c r="A446" s="52"/>
      <c r="B446" s="38"/>
      <c r="C446" s="38"/>
      <c r="D446" s="38"/>
      <c r="E446" s="38"/>
      <c r="F446" s="38"/>
      <c r="G446" s="38"/>
      <c r="H446" s="38"/>
    </row>
    <row r="447" spans="1:8" ht="21">
      <c r="A447" s="52"/>
      <c r="B447" s="38"/>
      <c r="C447" s="38"/>
      <c r="D447" s="38"/>
      <c r="E447" s="38"/>
      <c r="F447" s="38"/>
      <c r="G447" s="38"/>
      <c r="H447" s="38"/>
    </row>
    <row r="448" spans="1:8" ht="21">
      <c r="A448" s="52"/>
      <c r="B448" s="38"/>
      <c r="C448" s="38"/>
      <c r="D448" s="38"/>
      <c r="E448" s="38"/>
      <c r="F448" s="38"/>
      <c r="G448" s="38"/>
      <c r="H448" s="38"/>
    </row>
    <row r="449" spans="1:8" ht="21">
      <c r="A449" s="52"/>
      <c r="B449" s="38"/>
      <c r="C449" s="38"/>
      <c r="D449" s="38"/>
      <c r="E449" s="38"/>
      <c r="F449" s="38"/>
      <c r="G449" s="38"/>
      <c r="H449" s="38"/>
    </row>
    <row r="450" spans="1:8" ht="21">
      <c r="A450" s="52"/>
      <c r="B450" s="38"/>
      <c r="C450" s="38"/>
      <c r="D450" s="38"/>
      <c r="E450" s="38"/>
      <c r="F450" s="38"/>
      <c r="G450" s="38"/>
      <c r="H450" s="38"/>
    </row>
    <row r="451" spans="1:8" ht="21">
      <c r="A451" s="52"/>
      <c r="B451" s="38"/>
      <c r="C451" s="38"/>
      <c r="D451" s="38"/>
      <c r="E451" s="38"/>
      <c r="F451" s="38"/>
      <c r="G451" s="38"/>
      <c r="H451" s="38"/>
    </row>
    <row r="452" spans="1:8" ht="21">
      <c r="A452" s="52"/>
      <c r="B452" s="38"/>
      <c r="C452" s="38"/>
      <c r="D452" s="38"/>
      <c r="E452" s="38"/>
      <c r="F452" s="38"/>
      <c r="G452" s="38"/>
      <c r="H452" s="38"/>
    </row>
    <row r="453" spans="1:8" ht="21">
      <c r="A453" s="52"/>
      <c r="B453" s="38"/>
      <c r="C453" s="38"/>
      <c r="D453" s="38"/>
      <c r="E453" s="38"/>
      <c r="F453" s="38"/>
      <c r="G453" s="38"/>
      <c r="H453" s="38"/>
    </row>
    <row r="454" spans="1:8" ht="21">
      <c r="A454" s="52"/>
      <c r="B454" s="38"/>
      <c r="C454" s="38"/>
      <c r="D454" s="38"/>
      <c r="E454" s="38"/>
      <c r="F454" s="38"/>
      <c r="G454" s="38"/>
      <c r="H454" s="38"/>
    </row>
    <row r="455" spans="1:8" ht="21">
      <c r="A455" s="52"/>
      <c r="B455" s="38"/>
      <c r="C455" s="38"/>
      <c r="D455" s="38"/>
      <c r="E455" s="38"/>
      <c r="F455" s="38"/>
      <c r="G455" s="38"/>
      <c r="H455" s="38"/>
    </row>
    <row r="456" spans="1:8" ht="21">
      <c r="A456" s="52"/>
      <c r="B456" s="38"/>
      <c r="C456" s="38"/>
      <c r="D456" s="38"/>
      <c r="E456" s="38"/>
      <c r="F456" s="38"/>
      <c r="G456" s="38"/>
      <c r="H456" s="38"/>
    </row>
    <row r="457" spans="1:8" ht="21">
      <c r="A457" s="52"/>
      <c r="B457" s="38"/>
      <c r="C457" s="38"/>
      <c r="D457" s="38"/>
      <c r="E457" s="38"/>
      <c r="F457" s="38"/>
      <c r="G457" s="38"/>
      <c r="H457" s="38"/>
    </row>
    <row r="458" spans="1:8" ht="21">
      <c r="A458" s="52"/>
      <c r="B458" s="38"/>
      <c r="C458" s="38"/>
      <c r="D458" s="38"/>
      <c r="E458" s="38"/>
      <c r="F458" s="38"/>
      <c r="G458" s="38"/>
      <c r="H458" s="38"/>
    </row>
    <row r="459" spans="1:8" ht="21">
      <c r="A459" s="52"/>
      <c r="B459" s="38"/>
      <c r="C459" s="38"/>
      <c r="D459" s="38"/>
      <c r="E459" s="38"/>
      <c r="F459" s="38"/>
      <c r="G459" s="38"/>
      <c r="H459" s="38"/>
    </row>
    <row r="460" spans="1:8" ht="21">
      <c r="A460" s="52"/>
      <c r="B460" s="38"/>
      <c r="C460" s="38"/>
      <c r="D460" s="38"/>
      <c r="E460" s="38"/>
      <c r="F460" s="38"/>
      <c r="G460" s="38"/>
      <c r="H460" s="38"/>
    </row>
    <row r="461" spans="1:8" ht="21">
      <c r="A461" s="52"/>
      <c r="B461" s="38"/>
      <c r="C461" s="38"/>
      <c r="D461" s="38"/>
      <c r="E461" s="38"/>
      <c r="F461" s="38"/>
      <c r="G461" s="38"/>
      <c r="H461" s="38"/>
    </row>
    <row r="462" spans="1:8" ht="21">
      <c r="A462" s="52"/>
      <c r="B462" s="38"/>
      <c r="C462" s="38"/>
      <c r="D462" s="38"/>
      <c r="E462" s="38"/>
      <c r="F462" s="38"/>
      <c r="G462" s="38"/>
      <c r="H462" s="38"/>
    </row>
    <row r="463" spans="1:8" ht="21">
      <c r="A463" s="52"/>
      <c r="B463" s="38"/>
      <c r="C463" s="38"/>
      <c r="D463" s="38"/>
      <c r="E463" s="38"/>
      <c r="F463" s="38"/>
      <c r="G463" s="38"/>
      <c r="H463" s="38"/>
    </row>
    <row r="464" spans="1:8" ht="21">
      <c r="A464" s="52"/>
      <c r="B464" s="38"/>
      <c r="C464" s="38"/>
      <c r="D464" s="38"/>
      <c r="E464" s="38"/>
      <c r="F464" s="38"/>
      <c r="G464" s="38"/>
      <c r="H464" s="38"/>
    </row>
    <row r="465" spans="1:8" ht="21">
      <c r="A465" s="52"/>
      <c r="B465" s="38"/>
      <c r="C465" s="38"/>
      <c r="D465" s="38"/>
      <c r="E465" s="38"/>
      <c r="F465" s="38"/>
      <c r="G465" s="38"/>
      <c r="H465" s="38"/>
    </row>
    <row r="466" spans="1:8" ht="21">
      <c r="A466" s="52"/>
      <c r="B466" s="38"/>
      <c r="C466" s="38"/>
      <c r="D466" s="38"/>
      <c r="E466" s="38"/>
      <c r="F466" s="38"/>
      <c r="G466" s="38"/>
      <c r="H466" s="38"/>
    </row>
    <row r="467" spans="1:8" ht="21">
      <c r="A467" s="52"/>
      <c r="B467" s="38"/>
      <c r="C467" s="38"/>
      <c r="D467" s="38"/>
      <c r="E467" s="38"/>
      <c r="F467" s="38"/>
      <c r="G467" s="38"/>
      <c r="H467" s="38"/>
    </row>
    <row r="468" spans="1:8" ht="21">
      <c r="A468" s="52"/>
      <c r="B468" s="38"/>
      <c r="C468" s="38"/>
      <c r="D468" s="38"/>
      <c r="E468" s="38"/>
      <c r="F468" s="38"/>
      <c r="G468" s="38"/>
      <c r="H468" s="38"/>
    </row>
    <row r="469" spans="1:8" ht="21">
      <c r="A469" s="52"/>
      <c r="B469" s="38"/>
      <c r="C469" s="38"/>
      <c r="D469" s="38"/>
      <c r="E469" s="38"/>
      <c r="F469" s="38"/>
      <c r="G469" s="38"/>
      <c r="H469" s="38"/>
    </row>
    <row r="470" spans="1:8" ht="21">
      <c r="A470" s="52"/>
      <c r="B470" s="38"/>
      <c r="C470" s="38"/>
      <c r="D470" s="38"/>
      <c r="E470" s="38"/>
      <c r="F470" s="38"/>
      <c r="G470" s="38"/>
      <c r="H470" s="38"/>
    </row>
    <row r="471" spans="1:8" ht="21">
      <c r="A471" s="52"/>
      <c r="B471" s="38"/>
      <c r="C471" s="38"/>
      <c r="D471" s="38"/>
      <c r="E471" s="38"/>
      <c r="F471" s="38"/>
      <c r="G471" s="38"/>
      <c r="H471" s="38"/>
    </row>
    <row r="472" spans="1:8" ht="21">
      <c r="A472" s="52"/>
      <c r="B472" s="38"/>
      <c r="C472" s="38"/>
      <c r="D472" s="38"/>
      <c r="E472" s="38"/>
      <c r="F472" s="38"/>
      <c r="G472" s="38"/>
      <c r="H472" s="38"/>
    </row>
    <row r="473" spans="1:8" ht="21">
      <c r="A473" s="52"/>
      <c r="B473" s="38"/>
      <c r="C473" s="38"/>
      <c r="D473" s="38"/>
      <c r="E473" s="38"/>
      <c r="F473" s="38"/>
      <c r="G473" s="38"/>
      <c r="H473" s="38"/>
    </row>
    <row r="474" spans="1:8" ht="21">
      <c r="A474" s="52"/>
      <c r="B474" s="38"/>
      <c r="C474" s="38"/>
      <c r="D474" s="38"/>
      <c r="E474" s="38"/>
      <c r="F474" s="38"/>
      <c r="G474" s="38"/>
      <c r="H474" s="38"/>
    </row>
    <row r="475" spans="1:8" ht="21">
      <c r="A475" s="52"/>
      <c r="B475" s="38"/>
      <c r="C475" s="38"/>
      <c r="D475" s="38"/>
      <c r="E475" s="38"/>
      <c r="F475" s="38"/>
      <c r="G475" s="38"/>
      <c r="H475" s="38"/>
    </row>
    <row r="476" spans="1:8" ht="21">
      <c r="A476" s="52"/>
      <c r="B476" s="38"/>
      <c r="C476" s="38"/>
      <c r="D476" s="38"/>
      <c r="E476" s="38"/>
      <c r="F476" s="38"/>
      <c r="G476" s="38"/>
      <c r="H476" s="38"/>
    </row>
    <row r="477" spans="1:8" ht="21">
      <c r="A477" s="52"/>
      <c r="B477" s="38"/>
      <c r="C477" s="38"/>
      <c r="D477" s="38"/>
      <c r="E477" s="38"/>
      <c r="F477" s="38"/>
      <c r="G477" s="38"/>
      <c r="H477" s="38"/>
    </row>
    <row r="478" spans="1:8" ht="21">
      <c r="A478" s="52"/>
      <c r="B478" s="38"/>
      <c r="C478" s="38"/>
      <c r="D478" s="38"/>
      <c r="E478" s="38"/>
      <c r="F478" s="38"/>
      <c r="G478" s="38"/>
      <c r="H478" s="38"/>
    </row>
    <row r="479" spans="1:8" ht="21">
      <c r="A479" s="52"/>
      <c r="B479" s="38"/>
      <c r="C479" s="38"/>
      <c r="D479" s="38"/>
      <c r="E479" s="38"/>
      <c r="F479" s="38"/>
      <c r="G479" s="38"/>
      <c r="H479" s="38"/>
    </row>
    <row r="480" spans="1:8" ht="21">
      <c r="A480" s="52"/>
      <c r="B480" s="38"/>
      <c r="C480" s="38"/>
      <c r="D480" s="38"/>
      <c r="E480" s="38"/>
      <c r="F480" s="38"/>
      <c r="G480" s="38"/>
      <c r="H480" s="38"/>
    </row>
    <row r="481" spans="1:8" ht="21">
      <c r="A481" s="52"/>
      <c r="B481" s="38"/>
      <c r="C481" s="38"/>
      <c r="D481" s="38"/>
      <c r="E481" s="38"/>
      <c r="F481" s="38"/>
      <c r="G481" s="38"/>
      <c r="H481" s="38"/>
    </row>
    <row r="482" spans="1:8" ht="21">
      <c r="A482" s="52"/>
      <c r="B482" s="38"/>
      <c r="C482" s="38"/>
      <c r="D482" s="38"/>
      <c r="E482" s="38"/>
      <c r="F482" s="38"/>
      <c r="G482" s="38"/>
      <c r="H482" s="38"/>
    </row>
    <row r="483" spans="1:8" ht="21">
      <c r="A483" s="52"/>
      <c r="B483" s="38"/>
      <c r="C483" s="38"/>
      <c r="D483" s="38"/>
      <c r="E483" s="38"/>
      <c r="F483" s="38"/>
      <c r="G483" s="38"/>
      <c r="H483" s="38"/>
    </row>
    <row r="484" spans="1:8" ht="21">
      <c r="A484" s="52"/>
      <c r="B484" s="38"/>
      <c r="C484" s="38"/>
      <c r="D484" s="38"/>
      <c r="E484" s="38"/>
      <c r="F484" s="38"/>
      <c r="G484" s="38"/>
      <c r="H484" s="38"/>
    </row>
    <row r="485" spans="1:8" ht="21">
      <c r="A485" s="52"/>
      <c r="B485" s="38"/>
      <c r="C485" s="38"/>
      <c r="D485" s="38"/>
      <c r="E485" s="38"/>
      <c r="F485" s="38"/>
      <c r="G485" s="38"/>
      <c r="H485" s="38"/>
    </row>
    <row r="486" spans="1:8" ht="21">
      <c r="A486" s="52"/>
      <c r="B486" s="38"/>
      <c r="C486" s="38"/>
      <c r="D486" s="38"/>
      <c r="E486" s="38"/>
      <c r="F486" s="38"/>
      <c r="G486" s="38"/>
      <c r="H486" s="38"/>
    </row>
    <row r="487" spans="1:8" ht="21">
      <c r="A487" s="52"/>
      <c r="B487" s="38"/>
      <c r="C487" s="38"/>
      <c r="D487" s="38"/>
      <c r="E487" s="38"/>
      <c r="F487" s="38"/>
      <c r="G487" s="38"/>
      <c r="H487" s="38"/>
    </row>
    <row r="488" spans="1:8" ht="21">
      <c r="A488" s="52"/>
      <c r="B488" s="38"/>
      <c r="C488" s="38"/>
      <c r="D488" s="38"/>
      <c r="E488" s="38"/>
      <c r="F488" s="38"/>
      <c r="G488" s="38"/>
      <c r="H488" s="38"/>
    </row>
    <row r="489" spans="1:8" ht="21">
      <c r="A489" s="52"/>
      <c r="B489" s="38"/>
      <c r="C489" s="38"/>
      <c r="D489" s="38"/>
      <c r="E489" s="38"/>
      <c r="F489" s="38"/>
      <c r="G489" s="38"/>
      <c r="H489" s="38"/>
    </row>
    <row r="490" spans="1:8" ht="21">
      <c r="A490" s="52"/>
      <c r="B490" s="38"/>
      <c r="C490" s="38"/>
      <c r="D490" s="38"/>
      <c r="E490" s="38"/>
      <c r="F490" s="38"/>
      <c r="G490" s="38"/>
      <c r="H490" s="38"/>
    </row>
    <row r="491" spans="1:8" ht="21">
      <c r="A491" s="52"/>
      <c r="B491" s="38"/>
      <c r="C491" s="38"/>
      <c r="D491" s="38"/>
      <c r="E491" s="38"/>
      <c r="F491" s="38"/>
      <c r="G491" s="38"/>
      <c r="H491" s="38"/>
    </row>
    <row r="492" spans="1:8" ht="21">
      <c r="A492" s="52"/>
      <c r="B492" s="38"/>
      <c r="C492" s="38"/>
      <c r="D492" s="38"/>
      <c r="E492" s="38"/>
      <c r="F492" s="38"/>
      <c r="G492" s="38"/>
      <c r="H492" s="38"/>
    </row>
    <row r="493" spans="1:8" ht="21">
      <c r="A493" s="52"/>
      <c r="B493" s="38"/>
      <c r="C493" s="38"/>
      <c r="D493" s="38"/>
      <c r="E493" s="38"/>
      <c r="F493" s="38"/>
      <c r="G493" s="38"/>
      <c r="H493" s="38"/>
    </row>
    <row r="494" spans="1:8" ht="21">
      <c r="A494" s="52"/>
      <c r="B494" s="38"/>
      <c r="C494" s="38"/>
      <c r="D494" s="38"/>
      <c r="E494" s="38"/>
      <c r="F494" s="38"/>
      <c r="G494" s="38"/>
      <c r="H494" s="38"/>
    </row>
    <row r="495" spans="1:8" ht="21">
      <c r="A495" s="52"/>
      <c r="B495" s="38"/>
      <c r="C495" s="38"/>
      <c r="D495" s="38"/>
      <c r="E495" s="38"/>
      <c r="F495" s="38"/>
      <c r="G495" s="38"/>
      <c r="H495" s="38"/>
    </row>
    <row r="496" spans="1:8" ht="21">
      <c r="A496" s="52"/>
      <c r="B496" s="38"/>
      <c r="C496" s="38"/>
      <c r="D496" s="38"/>
      <c r="E496" s="38"/>
      <c r="F496" s="38"/>
      <c r="G496" s="38"/>
      <c r="H496" s="38"/>
    </row>
    <row r="497" spans="1:8" ht="21">
      <c r="A497" s="52"/>
      <c r="B497" s="38"/>
      <c r="C497" s="38"/>
      <c r="D497" s="38"/>
      <c r="E497" s="38"/>
      <c r="F497" s="38"/>
      <c r="G497" s="38"/>
      <c r="H497" s="38"/>
    </row>
    <row r="498" spans="1:8" ht="21">
      <c r="A498" s="52"/>
      <c r="B498" s="38"/>
      <c r="C498" s="38"/>
      <c r="D498" s="38"/>
      <c r="E498" s="38"/>
      <c r="F498" s="38"/>
      <c r="G498" s="38"/>
      <c r="H498" s="38"/>
    </row>
    <row r="499" spans="1:8" ht="21">
      <c r="A499" s="52"/>
      <c r="B499" s="38"/>
      <c r="C499" s="38"/>
      <c r="D499" s="38"/>
      <c r="E499" s="38"/>
      <c r="F499" s="38"/>
      <c r="G499" s="38"/>
      <c r="H499" s="38"/>
    </row>
    <row r="500" spans="1:8" ht="21">
      <c r="A500" s="52"/>
      <c r="B500" s="38"/>
      <c r="C500" s="38"/>
      <c r="D500" s="38"/>
      <c r="E500" s="38"/>
      <c r="F500" s="38"/>
      <c r="G500" s="38"/>
      <c r="H500" s="38"/>
    </row>
    <row r="501" spans="1:8" ht="21">
      <c r="A501" s="52"/>
      <c r="B501" s="38"/>
      <c r="C501" s="38"/>
      <c r="D501" s="38"/>
      <c r="E501" s="38"/>
      <c r="F501" s="38"/>
      <c r="G501" s="38"/>
      <c r="H501" s="38"/>
    </row>
    <row r="502" spans="1:8" ht="21">
      <c r="A502" s="52"/>
      <c r="B502" s="38"/>
      <c r="C502" s="38"/>
      <c r="D502" s="38"/>
      <c r="E502" s="38"/>
      <c r="F502" s="38"/>
      <c r="G502" s="38"/>
      <c r="H502" s="38"/>
    </row>
    <row r="503" spans="1:8" ht="21">
      <c r="A503" s="52"/>
      <c r="B503" s="38"/>
      <c r="C503" s="38"/>
      <c r="D503" s="38"/>
      <c r="E503" s="38"/>
      <c r="F503" s="38"/>
      <c r="G503" s="38"/>
      <c r="H503" s="38"/>
    </row>
    <row r="504" spans="1:8" ht="21">
      <c r="A504" s="52"/>
      <c r="B504" s="38"/>
      <c r="C504" s="38"/>
      <c r="D504" s="38"/>
      <c r="E504" s="38"/>
      <c r="F504" s="38"/>
      <c r="G504" s="38"/>
      <c r="H504" s="38"/>
    </row>
    <row r="505" spans="1:8" ht="21">
      <c r="A505" s="52"/>
      <c r="B505" s="38"/>
      <c r="C505" s="38"/>
      <c r="D505" s="38"/>
      <c r="E505" s="38"/>
      <c r="F505" s="38"/>
      <c r="G505" s="38"/>
      <c r="H505" s="38"/>
    </row>
    <row r="506" spans="1:8" ht="21">
      <c r="A506" s="52"/>
      <c r="B506" s="38"/>
      <c r="C506" s="38"/>
      <c r="D506" s="38"/>
      <c r="E506" s="38"/>
      <c r="F506" s="38"/>
      <c r="G506" s="38"/>
      <c r="H506" s="38"/>
    </row>
    <row r="507" spans="1:8" ht="21">
      <c r="A507" s="52"/>
      <c r="B507" s="38"/>
      <c r="C507" s="38"/>
      <c r="D507" s="38"/>
      <c r="E507" s="38"/>
      <c r="F507" s="38"/>
      <c r="G507" s="38"/>
      <c r="H507" s="38"/>
    </row>
    <row r="508" spans="1:8" ht="21">
      <c r="A508" s="52"/>
      <c r="B508" s="38"/>
      <c r="C508" s="38"/>
      <c r="D508" s="38"/>
      <c r="E508" s="38"/>
      <c r="F508" s="38"/>
      <c r="G508" s="38"/>
      <c r="H508" s="38"/>
    </row>
    <row r="509" spans="1:8" ht="21">
      <c r="A509" s="52"/>
      <c r="B509" s="38"/>
      <c r="C509" s="38"/>
      <c r="D509" s="38"/>
      <c r="E509" s="38"/>
      <c r="F509" s="38"/>
      <c r="G509" s="38"/>
      <c r="H509" s="38"/>
    </row>
    <row r="510" spans="1:8" ht="21">
      <c r="A510" s="52"/>
      <c r="B510" s="38"/>
      <c r="C510" s="38"/>
      <c r="D510" s="38"/>
      <c r="E510" s="38"/>
      <c r="F510" s="38"/>
      <c r="G510" s="38"/>
      <c r="H510" s="38"/>
    </row>
    <row r="511" spans="1:8" ht="21">
      <c r="A511" s="52"/>
      <c r="B511" s="38"/>
      <c r="C511" s="38"/>
      <c r="D511" s="38"/>
      <c r="E511" s="38"/>
      <c r="F511" s="38"/>
      <c r="G511" s="38"/>
      <c r="H511" s="38"/>
    </row>
    <row r="512" spans="1:8" ht="21">
      <c r="A512" s="52"/>
      <c r="B512" s="38"/>
      <c r="C512" s="38"/>
      <c r="D512" s="38"/>
      <c r="E512" s="38"/>
      <c r="F512" s="38"/>
      <c r="G512" s="38"/>
      <c r="H512" s="38"/>
    </row>
    <row r="513" spans="1:8" ht="21">
      <c r="A513" s="52"/>
      <c r="B513" s="38"/>
      <c r="C513" s="38"/>
      <c r="D513" s="38"/>
      <c r="E513" s="38"/>
      <c r="F513" s="38"/>
      <c r="G513" s="38"/>
      <c r="H513" s="38"/>
    </row>
    <row r="514" spans="1:8" ht="21">
      <c r="A514" s="52"/>
      <c r="B514" s="38"/>
      <c r="C514" s="38"/>
      <c r="D514" s="38"/>
      <c r="E514" s="38"/>
      <c r="F514" s="38"/>
      <c r="G514" s="38"/>
      <c r="H514" s="38"/>
    </row>
    <row r="515" spans="1:8" ht="21">
      <c r="A515" s="52"/>
      <c r="B515" s="38"/>
      <c r="C515" s="38"/>
      <c r="D515" s="38"/>
      <c r="E515" s="38"/>
      <c r="F515" s="38"/>
      <c r="G515" s="38"/>
      <c r="H515" s="38"/>
    </row>
    <row r="516" spans="1:8" ht="21">
      <c r="A516" s="52"/>
      <c r="B516" s="38"/>
      <c r="C516" s="38"/>
      <c r="D516" s="38"/>
      <c r="E516" s="38"/>
      <c r="F516" s="38"/>
      <c r="G516" s="38"/>
      <c r="H516" s="38"/>
    </row>
    <row r="517" spans="1:8" ht="21">
      <c r="A517" s="52"/>
      <c r="B517" s="38"/>
      <c r="C517" s="38"/>
      <c r="D517" s="38"/>
      <c r="E517" s="38"/>
      <c r="F517" s="38"/>
      <c r="G517" s="38"/>
      <c r="H517" s="38"/>
    </row>
    <row r="518" spans="1:8" ht="21">
      <c r="A518" s="52"/>
      <c r="B518" s="38"/>
      <c r="C518" s="38"/>
      <c r="D518" s="38"/>
      <c r="E518" s="38"/>
      <c r="F518" s="38"/>
      <c r="G518" s="38"/>
      <c r="H518" s="38"/>
    </row>
    <row r="519" spans="1:8" ht="21">
      <c r="A519" s="52"/>
      <c r="B519" s="38"/>
      <c r="C519" s="38"/>
      <c r="D519" s="38"/>
      <c r="E519" s="38"/>
      <c r="F519" s="38"/>
      <c r="G519" s="38"/>
      <c r="H519" s="38"/>
    </row>
    <row r="520" spans="1:8" ht="21">
      <c r="A520" s="52"/>
      <c r="B520" s="38"/>
      <c r="C520" s="38"/>
      <c r="D520" s="38"/>
      <c r="E520" s="38"/>
      <c r="F520" s="38"/>
      <c r="G520" s="38"/>
      <c r="H520" s="38"/>
    </row>
    <row r="521" spans="1:8" ht="21">
      <c r="A521" s="52"/>
      <c r="B521" s="38"/>
      <c r="C521" s="38"/>
      <c r="D521" s="38"/>
      <c r="E521" s="38"/>
      <c r="F521" s="38"/>
      <c r="G521" s="38"/>
      <c r="H521" s="38"/>
    </row>
    <row r="522" spans="1:8" ht="21">
      <c r="A522" s="52"/>
      <c r="B522" s="38"/>
      <c r="C522" s="38"/>
      <c r="D522" s="38"/>
      <c r="E522" s="38"/>
      <c r="F522" s="38"/>
      <c r="G522" s="38"/>
      <c r="H522" s="38"/>
    </row>
    <row r="523" spans="1:8" ht="21">
      <c r="A523" s="52"/>
      <c r="B523" s="38"/>
      <c r="C523" s="38"/>
      <c r="D523" s="38"/>
      <c r="E523" s="38"/>
      <c r="F523" s="38"/>
      <c r="G523" s="38"/>
      <c r="H523" s="38"/>
    </row>
    <row r="524" spans="1:8" ht="21">
      <c r="A524" s="52"/>
      <c r="B524" s="38"/>
      <c r="C524" s="38"/>
      <c r="D524" s="38"/>
      <c r="E524" s="38"/>
      <c r="F524" s="38"/>
      <c r="G524" s="38"/>
      <c r="H524" s="38"/>
    </row>
    <row r="525" spans="1:8" ht="21">
      <c r="A525" s="52"/>
      <c r="B525" s="38"/>
      <c r="C525" s="38"/>
      <c r="D525" s="38"/>
      <c r="E525" s="38"/>
      <c r="F525" s="38"/>
      <c r="G525" s="38"/>
      <c r="H525" s="38"/>
    </row>
    <row r="526" spans="1:8" ht="21">
      <c r="A526" s="52"/>
      <c r="B526" s="38"/>
      <c r="C526" s="38"/>
      <c r="D526" s="38"/>
      <c r="E526" s="38"/>
      <c r="F526" s="38"/>
      <c r="G526" s="38"/>
      <c r="H526" s="38"/>
    </row>
    <row r="527" spans="1:8" ht="21">
      <c r="A527" s="52"/>
      <c r="B527" s="38"/>
      <c r="C527" s="38"/>
      <c r="D527" s="38"/>
      <c r="E527" s="38"/>
      <c r="F527" s="38"/>
      <c r="G527" s="38"/>
      <c r="H527" s="38"/>
    </row>
    <row r="528" spans="1:8" ht="21">
      <c r="A528" s="52"/>
      <c r="B528" s="38"/>
      <c r="C528" s="38"/>
      <c r="D528" s="38"/>
      <c r="E528" s="38"/>
      <c r="F528" s="38"/>
      <c r="G528" s="38"/>
      <c r="H528" s="38"/>
    </row>
    <row r="529" spans="1:8" ht="21">
      <c r="A529" s="52"/>
      <c r="B529" s="38"/>
      <c r="C529" s="38"/>
      <c r="D529" s="38"/>
      <c r="E529" s="38"/>
      <c r="F529" s="38"/>
      <c r="G529" s="38"/>
      <c r="H529" s="38"/>
    </row>
    <row r="530" spans="1:8" ht="21">
      <c r="A530" s="52"/>
      <c r="B530" s="38"/>
      <c r="C530" s="38"/>
      <c r="D530" s="38"/>
      <c r="E530" s="38"/>
      <c r="F530" s="38"/>
      <c r="G530" s="38"/>
      <c r="H530" s="38"/>
    </row>
    <row r="531" spans="1:8" ht="21">
      <c r="A531" s="52"/>
      <c r="B531" s="38"/>
      <c r="C531" s="38"/>
      <c r="D531" s="38"/>
      <c r="E531" s="38"/>
      <c r="F531" s="38"/>
      <c r="G531" s="38"/>
      <c r="H531" s="38"/>
    </row>
    <row r="532" spans="1:8" ht="21">
      <c r="A532" s="52"/>
      <c r="B532" s="38"/>
      <c r="C532" s="38"/>
      <c r="D532" s="38"/>
      <c r="E532" s="38"/>
      <c r="F532" s="38"/>
      <c r="G532" s="38"/>
      <c r="H532" s="38"/>
    </row>
    <row r="533" spans="1:8" ht="21">
      <c r="A533" s="52"/>
      <c r="B533" s="38"/>
      <c r="C533" s="38"/>
      <c r="D533" s="38"/>
      <c r="E533" s="38"/>
      <c r="F533" s="38"/>
      <c r="G533" s="38"/>
      <c r="H533" s="38"/>
    </row>
    <row r="534" spans="1:8" ht="21">
      <c r="A534" s="52"/>
      <c r="B534" s="38"/>
      <c r="C534" s="38"/>
      <c r="D534" s="38"/>
      <c r="E534" s="38"/>
      <c r="F534" s="38"/>
      <c r="G534" s="38"/>
      <c r="H534" s="38"/>
    </row>
    <row r="535" spans="1:8" ht="21">
      <c r="A535" s="52"/>
      <c r="B535" s="38"/>
      <c r="C535" s="38"/>
      <c r="D535" s="38"/>
      <c r="E535" s="38"/>
      <c r="F535" s="38"/>
      <c r="G535" s="38"/>
      <c r="H535" s="38"/>
    </row>
    <row r="536" spans="1:8" ht="21">
      <c r="A536" s="52"/>
      <c r="B536" s="38"/>
      <c r="C536" s="38"/>
      <c r="D536" s="38"/>
      <c r="E536" s="38"/>
      <c r="F536" s="38"/>
      <c r="G536" s="38"/>
      <c r="H536" s="38"/>
    </row>
    <row r="537" spans="1:8" ht="21">
      <c r="A537" s="52"/>
      <c r="B537" s="38"/>
      <c r="C537" s="38"/>
      <c r="D537" s="38"/>
      <c r="E537" s="38"/>
      <c r="F537" s="38"/>
      <c r="G537" s="38"/>
      <c r="H537" s="38"/>
    </row>
    <row r="538" spans="1:8" ht="21">
      <c r="A538" s="52"/>
      <c r="B538" s="38"/>
      <c r="C538" s="38"/>
      <c r="D538" s="38"/>
      <c r="E538" s="38"/>
      <c r="F538" s="38"/>
      <c r="G538" s="38"/>
      <c r="H538" s="38"/>
    </row>
    <row r="539" spans="1:8" ht="21">
      <c r="A539" s="52"/>
      <c r="B539" s="38"/>
      <c r="C539" s="38"/>
      <c r="D539" s="38"/>
      <c r="E539" s="38"/>
      <c r="F539" s="38"/>
      <c r="G539" s="38"/>
      <c r="H539" s="38"/>
    </row>
    <row r="540" spans="1:8" ht="21">
      <c r="A540" s="52"/>
      <c r="B540" s="38"/>
      <c r="C540" s="38"/>
      <c r="D540" s="38"/>
      <c r="E540" s="38"/>
      <c r="F540" s="38"/>
      <c r="G540" s="38"/>
      <c r="H540" s="38"/>
    </row>
    <row r="541" spans="1:8" ht="21">
      <c r="A541" s="52"/>
      <c r="B541" s="38"/>
      <c r="C541" s="38"/>
      <c r="D541" s="38"/>
      <c r="E541" s="38"/>
      <c r="F541" s="38"/>
      <c r="G541" s="38"/>
      <c r="H541" s="38"/>
    </row>
    <row r="542" spans="1:8" ht="21">
      <c r="A542" s="52"/>
      <c r="B542" s="38"/>
      <c r="C542" s="38"/>
      <c r="D542" s="38"/>
      <c r="E542" s="38"/>
      <c r="F542" s="38"/>
      <c r="G542" s="38"/>
      <c r="H542" s="38"/>
    </row>
    <row r="543" spans="1:8" ht="21">
      <c r="A543" s="52"/>
      <c r="B543" s="38"/>
      <c r="C543" s="38"/>
      <c r="D543" s="38"/>
      <c r="E543" s="38"/>
      <c r="F543" s="38"/>
      <c r="G543" s="38"/>
      <c r="H543" s="38"/>
    </row>
    <row r="544" spans="1:8" ht="21">
      <c r="A544" s="52"/>
      <c r="B544" s="38"/>
      <c r="C544" s="38"/>
      <c r="D544" s="38"/>
      <c r="E544" s="38"/>
      <c r="F544" s="38"/>
      <c r="G544" s="38"/>
      <c r="H544" s="38"/>
    </row>
    <row r="545" spans="1:8" ht="21">
      <c r="A545" s="52"/>
      <c r="B545" s="38"/>
      <c r="C545" s="38"/>
      <c r="D545" s="38"/>
      <c r="E545" s="38"/>
      <c r="F545" s="38"/>
      <c r="G545" s="38"/>
      <c r="H545" s="38"/>
    </row>
    <row r="546" spans="1:8" ht="21">
      <c r="A546" s="52"/>
      <c r="B546" s="38"/>
      <c r="C546" s="38"/>
      <c r="D546" s="38"/>
      <c r="E546" s="38"/>
      <c r="F546" s="38"/>
      <c r="G546" s="38"/>
      <c r="H546" s="38"/>
    </row>
    <row r="547" spans="1:8" ht="21">
      <c r="A547" s="52"/>
      <c r="B547" s="38"/>
      <c r="C547" s="38"/>
      <c r="D547" s="38"/>
      <c r="E547" s="38"/>
      <c r="F547" s="38"/>
      <c r="G547" s="38"/>
      <c r="H547" s="38"/>
    </row>
    <row r="548" spans="1:8" ht="21">
      <c r="A548" s="52"/>
      <c r="B548" s="38"/>
      <c r="C548" s="38"/>
      <c r="D548" s="38"/>
      <c r="E548" s="38"/>
      <c r="F548" s="38"/>
      <c r="G548" s="38"/>
      <c r="H548" s="38"/>
    </row>
    <row r="549" spans="1:8" ht="21">
      <c r="A549" s="52"/>
      <c r="B549" s="38"/>
      <c r="C549" s="38"/>
      <c r="D549" s="38"/>
      <c r="E549" s="38"/>
      <c r="F549" s="38"/>
      <c r="G549" s="38"/>
      <c r="H549" s="38"/>
    </row>
    <row r="550" spans="1:8" ht="21">
      <c r="A550" s="52"/>
      <c r="B550" s="38"/>
      <c r="C550" s="38"/>
      <c r="D550" s="38"/>
      <c r="E550" s="38"/>
      <c r="F550" s="38"/>
      <c r="G550" s="38"/>
      <c r="H550" s="38"/>
    </row>
    <row r="551" spans="1:8" ht="21">
      <c r="A551" s="52"/>
      <c r="B551" s="38"/>
      <c r="C551" s="38"/>
      <c r="D551" s="38"/>
      <c r="E551" s="38"/>
      <c r="F551" s="38"/>
      <c r="G551" s="38"/>
      <c r="H551" s="38"/>
    </row>
    <row r="552" spans="1:8" ht="21">
      <c r="A552" s="52"/>
      <c r="B552" s="38"/>
      <c r="C552" s="38"/>
      <c r="D552" s="38"/>
      <c r="E552" s="38"/>
      <c r="F552" s="38"/>
      <c r="G552" s="38"/>
      <c r="H552" s="38"/>
    </row>
    <row r="553" spans="1:8" ht="21">
      <c r="A553" s="52"/>
      <c r="B553" s="38"/>
      <c r="C553" s="38"/>
      <c r="D553" s="38"/>
      <c r="E553" s="38"/>
      <c r="F553" s="38"/>
      <c r="G553" s="38"/>
      <c r="H553" s="38"/>
    </row>
    <row r="554" spans="1:8" ht="21">
      <c r="A554" s="52"/>
      <c r="B554" s="38"/>
      <c r="C554" s="38"/>
      <c r="D554" s="38"/>
      <c r="E554" s="38"/>
      <c r="F554" s="38"/>
      <c r="G554" s="38"/>
      <c r="H554" s="38"/>
    </row>
    <row r="555" spans="1:8" ht="21">
      <c r="A555" s="52"/>
      <c r="B555" s="38"/>
      <c r="C555" s="38"/>
      <c r="D555" s="38"/>
      <c r="E555" s="38"/>
      <c r="F555" s="38"/>
      <c r="G555" s="38"/>
      <c r="H555" s="38"/>
    </row>
    <row r="556" spans="1:8" ht="21">
      <c r="A556" s="52"/>
      <c r="B556" s="38"/>
      <c r="C556" s="38"/>
      <c r="D556" s="38"/>
      <c r="E556" s="38"/>
      <c r="F556" s="38"/>
      <c r="G556" s="38"/>
      <c r="H556" s="38"/>
    </row>
    <row r="557" spans="1:8" ht="21">
      <c r="A557" s="52"/>
      <c r="B557" s="38"/>
      <c r="C557" s="38"/>
      <c r="D557" s="38"/>
      <c r="E557" s="38"/>
      <c r="F557" s="38"/>
      <c r="G557" s="38"/>
      <c r="H557" s="38"/>
    </row>
    <row r="558" spans="1:8" ht="21">
      <c r="A558" s="52"/>
      <c r="B558" s="38"/>
      <c r="C558" s="38"/>
      <c r="D558" s="38"/>
      <c r="E558" s="38"/>
      <c r="F558" s="38"/>
      <c r="G558" s="38"/>
      <c r="H558" s="38"/>
    </row>
    <row r="559" spans="1:8" ht="21">
      <c r="A559" s="52"/>
      <c r="B559" s="38"/>
      <c r="C559" s="38"/>
      <c r="D559" s="38"/>
      <c r="E559" s="38"/>
      <c r="F559" s="38"/>
      <c r="G559" s="38"/>
      <c r="H559" s="38"/>
    </row>
    <row r="560" spans="1:8" ht="21">
      <c r="A560" s="52"/>
      <c r="B560" s="38"/>
      <c r="C560" s="38"/>
      <c r="D560" s="38"/>
      <c r="E560" s="38"/>
      <c r="F560" s="38"/>
      <c r="G560" s="38"/>
      <c r="H560" s="38"/>
    </row>
    <row r="561" spans="1:8" ht="21">
      <c r="A561" s="52"/>
      <c r="B561" s="38"/>
      <c r="C561" s="38"/>
      <c r="D561" s="38"/>
      <c r="E561" s="38"/>
      <c r="F561" s="38"/>
      <c r="G561" s="38"/>
      <c r="H561" s="38"/>
    </row>
    <row r="562" spans="1:8" ht="21">
      <c r="A562" s="52"/>
      <c r="B562" s="38"/>
      <c r="C562" s="38"/>
      <c r="D562" s="38"/>
      <c r="E562" s="38"/>
      <c r="F562" s="38"/>
      <c r="G562" s="38"/>
      <c r="H562" s="38"/>
    </row>
    <row r="563" spans="1:8" ht="21">
      <c r="A563" s="52"/>
      <c r="B563" s="38"/>
      <c r="C563" s="38"/>
      <c r="D563" s="38"/>
      <c r="E563" s="38"/>
      <c r="F563" s="38"/>
      <c r="G563" s="38"/>
      <c r="H563" s="38"/>
    </row>
    <row r="564" spans="1:8" ht="21">
      <c r="A564" s="52"/>
      <c r="B564" s="38"/>
      <c r="C564" s="38"/>
      <c r="D564" s="38"/>
      <c r="E564" s="38"/>
      <c r="F564" s="38"/>
      <c r="G564" s="38"/>
      <c r="H564" s="38"/>
    </row>
    <row r="565" spans="1:8" ht="21">
      <c r="A565" s="52"/>
      <c r="B565" s="38"/>
      <c r="C565" s="38"/>
      <c r="D565" s="38"/>
      <c r="E565" s="38"/>
      <c r="F565" s="38"/>
      <c r="G565" s="38"/>
      <c r="H565" s="38"/>
    </row>
    <row r="566" spans="1:8" ht="21">
      <c r="A566" s="52"/>
      <c r="B566" s="38"/>
      <c r="C566" s="38"/>
      <c r="D566" s="38"/>
      <c r="E566" s="38"/>
      <c r="F566" s="38"/>
      <c r="G566" s="38"/>
      <c r="H566" s="38"/>
    </row>
    <row r="567" spans="1:8" ht="21">
      <c r="A567" s="52"/>
      <c r="B567" s="38"/>
      <c r="C567" s="38"/>
      <c r="D567" s="38"/>
      <c r="E567" s="38"/>
      <c r="F567" s="38"/>
      <c r="G567" s="38"/>
      <c r="H567" s="38"/>
    </row>
    <row r="568" spans="1:8" ht="21">
      <c r="A568" s="52"/>
      <c r="B568" s="38"/>
      <c r="C568" s="38"/>
      <c r="D568" s="38"/>
      <c r="E568" s="38"/>
      <c r="F568" s="38"/>
      <c r="G568" s="38"/>
      <c r="H568" s="38"/>
    </row>
    <row r="569" spans="1:8" ht="21">
      <c r="A569" s="52"/>
      <c r="B569" s="38"/>
      <c r="C569" s="38"/>
      <c r="D569" s="38"/>
      <c r="E569" s="38"/>
      <c r="F569" s="38"/>
      <c r="G569" s="38"/>
      <c r="H569" s="38"/>
    </row>
    <row r="570" spans="1:8" ht="21">
      <c r="A570" s="52"/>
      <c r="B570" s="38"/>
      <c r="C570" s="38"/>
      <c r="D570" s="38"/>
      <c r="E570" s="38"/>
      <c r="F570" s="38"/>
      <c r="G570" s="38"/>
      <c r="H570" s="38"/>
    </row>
    <row r="571" spans="1:8" ht="21">
      <c r="A571" s="52"/>
      <c r="B571" s="38"/>
      <c r="C571" s="38"/>
      <c r="D571" s="38"/>
      <c r="E571" s="38"/>
      <c r="F571" s="38"/>
      <c r="G571" s="38"/>
      <c r="H571" s="38"/>
    </row>
    <row r="572" spans="1:8" ht="21">
      <c r="A572" s="52"/>
      <c r="B572" s="38"/>
      <c r="C572" s="38"/>
      <c r="D572" s="38"/>
      <c r="E572" s="38"/>
      <c r="F572" s="38"/>
      <c r="G572" s="38"/>
      <c r="H572" s="38"/>
    </row>
    <row r="573" spans="1:8" ht="21">
      <c r="A573" s="52"/>
      <c r="B573" s="38"/>
      <c r="C573" s="38"/>
      <c r="D573" s="38"/>
      <c r="E573" s="38"/>
      <c r="F573" s="38"/>
      <c r="G573" s="38"/>
      <c r="H573" s="38"/>
    </row>
    <row r="574" spans="1:8" ht="21">
      <c r="A574" s="52"/>
      <c r="B574" s="38"/>
      <c r="C574" s="38"/>
      <c r="D574" s="38"/>
      <c r="E574" s="38"/>
      <c r="F574" s="38"/>
      <c r="G574" s="38"/>
      <c r="H574" s="38"/>
    </row>
    <row r="575" spans="1:8" ht="21">
      <c r="A575" s="52"/>
      <c r="B575" s="38"/>
      <c r="C575" s="38"/>
      <c r="D575" s="38"/>
      <c r="E575" s="38"/>
      <c r="F575" s="38"/>
      <c r="G575" s="38"/>
      <c r="H575" s="38"/>
    </row>
    <row r="576" spans="1:8" ht="21">
      <c r="A576" s="52"/>
      <c r="B576" s="38"/>
      <c r="C576" s="38"/>
      <c r="D576" s="38"/>
      <c r="E576" s="38"/>
      <c r="F576" s="38"/>
      <c r="G576" s="38"/>
      <c r="H576" s="38"/>
    </row>
    <row r="577" spans="1:8" ht="21">
      <c r="A577" s="52"/>
      <c r="B577" s="38"/>
      <c r="C577" s="38"/>
      <c r="D577" s="38"/>
      <c r="E577" s="38"/>
      <c r="F577" s="38"/>
      <c r="G577" s="38"/>
      <c r="H577" s="38"/>
    </row>
    <row r="578" spans="1:8" ht="21">
      <c r="A578" s="52"/>
      <c r="B578" s="38"/>
      <c r="C578" s="38"/>
      <c r="D578" s="38"/>
      <c r="E578" s="38"/>
      <c r="F578" s="38"/>
      <c r="G578" s="38"/>
      <c r="H578" s="38"/>
    </row>
    <row r="579" spans="1:8" ht="21">
      <c r="A579" s="52"/>
      <c r="B579" s="38"/>
      <c r="C579" s="38"/>
      <c r="D579" s="38"/>
      <c r="E579" s="38"/>
      <c r="F579" s="38"/>
      <c r="G579" s="38"/>
      <c r="H579" s="38"/>
    </row>
    <row r="580" spans="1:8" ht="21">
      <c r="A580" s="52"/>
      <c r="B580" s="38"/>
      <c r="C580" s="38"/>
      <c r="D580" s="38"/>
      <c r="E580" s="38"/>
      <c r="F580" s="38"/>
      <c r="G580" s="38"/>
      <c r="H580" s="38"/>
    </row>
    <row r="581" spans="1:8" ht="21">
      <c r="A581" s="52"/>
      <c r="B581" s="38"/>
      <c r="C581" s="38"/>
      <c r="D581" s="38"/>
      <c r="E581" s="38"/>
      <c r="F581" s="38"/>
      <c r="G581" s="38"/>
      <c r="H581" s="38"/>
    </row>
    <row r="582" spans="1:8" ht="21">
      <c r="A582" s="52"/>
      <c r="B582" s="38"/>
      <c r="C582" s="38"/>
      <c r="D582" s="38"/>
      <c r="E582" s="38"/>
      <c r="F582" s="38"/>
      <c r="G582" s="38"/>
      <c r="H582" s="38"/>
    </row>
    <row r="583" spans="1:8" ht="21">
      <c r="A583" s="52"/>
      <c r="B583" s="38"/>
      <c r="C583" s="38"/>
      <c r="D583" s="38"/>
      <c r="E583" s="38"/>
      <c r="F583" s="38"/>
      <c r="G583" s="38"/>
      <c r="H583" s="38"/>
    </row>
    <row r="584" spans="1:8" ht="21">
      <c r="A584" s="52"/>
      <c r="B584" s="38"/>
      <c r="C584" s="38"/>
      <c r="D584" s="38"/>
      <c r="E584" s="38"/>
      <c r="F584" s="38"/>
      <c r="G584" s="38"/>
      <c r="H584" s="38"/>
    </row>
    <row r="585" spans="1:8" ht="21">
      <c r="A585" s="52"/>
      <c r="B585" s="38"/>
      <c r="C585" s="38"/>
      <c r="D585" s="38"/>
      <c r="E585" s="38"/>
      <c r="F585" s="38"/>
      <c r="G585" s="38"/>
      <c r="H585" s="38"/>
    </row>
    <row r="586" spans="1:8" ht="21">
      <c r="A586" s="52"/>
      <c r="B586" s="38"/>
      <c r="C586" s="38"/>
      <c r="D586" s="38"/>
      <c r="E586" s="38"/>
      <c r="F586" s="38"/>
      <c r="G586" s="38"/>
      <c r="H586" s="38"/>
    </row>
    <row r="587" spans="1:8" ht="21">
      <c r="A587" s="52"/>
      <c r="B587" s="38"/>
      <c r="C587" s="38"/>
      <c r="D587" s="38"/>
      <c r="E587" s="38"/>
      <c r="F587" s="38"/>
      <c r="G587" s="38"/>
      <c r="H587" s="38"/>
    </row>
    <row r="588" spans="1:8" ht="21">
      <c r="A588" s="52"/>
      <c r="B588" s="38"/>
      <c r="C588" s="38"/>
      <c r="D588" s="38"/>
      <c r="E588" s="38"/>
      <c r="F588" s="38"/>
      <c r="G588" s="38"/>
      <c r="H588" s="38"/>
    </row>
    <row r="589" spans="1:8" ht="21">
      <c r="A589" s="52"/>
      <c r="B589" s="38"/>
      <c r="C589" s="38"/>
      <c r="D589" s="38"/>
      <c r="E589" s="38"/>
      <c r="F589" s="38"/>
      <c r="G589" s="38"/>
      <c r="H589" s="38"/>
    </row>
    <row r="590" spans="1:8" ht="21">
      <c r="A590" s="52"/>
      <c r="B590" s="38"/>
      <c r="C590" s="38"/>
      <c r="D590" s="38"/>
      <c r="E590" s="38"/>
      <c r="F590" s="38"/>
      <c r="G590" s="38"/>
      <c r="H590" s="38"/>
    </row>
    <row r="591" spans="1:8" ht="21">
      <c r="A591" s="52"/>
      <c r="B591" s="38"/>
      <c r="C591" s="38"/>
      <c r="D591" s="38"/>
      <c r="E591" s="38"/>
      <c r="F591" s="38"/>
      <c r="G591" s="38"/>
      <c r="H591" s="38"/>
    </row>
    <row r="592" spans="1:8" ht="21">
      <c r="A592" s="52"/>
      <c r="B592" s="38"/>
      <c r="C592" s="38"/>
      <c r="D592" s="38"/>
      <c r="E592" s="38"/>
      <c r="F592" s="38"/>
      <c r="G592" s="38"/>
      <c r="H592" s="38"/>
    </row>
    <row r="593" spans="1:8" ht="21">
      <c r="A593" s="52"/>
      <c r="B593" s="38"/>
      <c r="C593" s="38"/>
      <c r="D593" s="38"/>
      <c r="E593" s="38"/>
      <c r="F593" s="38"/>
      <c r="G593" s="38"/>
      <c r="H593" s="38"/>
    </row>
    <row r="594" spans="1:8" ht="21">
      <c r="A594" s="52"/>
      <c r="B594" s="38"/>
      <c r="C594" s="38"/>
      <c r="D594" s="38"/>
      <c r="E594" s="38"/>
      <c r="F594" s="38"/>
      <c r="G594" s="38"/>
      <c r="H594" s="38"/>
    </row>
    <row r="595" spans="1:8" ht="21">
      <c r="A595" s="52"/>
      <c r="B595" s="38"/>
      <c r="C595" s="38"/>
      <c r="D595" s="38"/>
      <c r="E595" s="38"/>
      <c r="F595" s="38"/>
      <c r="G595" s="38"/>
      <c r="H595" s="38"/>
    </row>
    <row r="596" spans="1:8" ht="21">
      <c r="A596" s="52"/>
      <c r="B596" s="38"/>
      <c r="C596" s="38"/>
      <c r="D596" s="38"/>
      <c r="E596" s="38"/>
      <c r="F596" s="38"/>
      <c r="G596" s="38"/>
      <c r="H596" s="38"/>
    </row>
    <row r="597" spans="1:8" ht="21">
      <c r="A597" s="52"/>
      <c r="B597" s="38"/>
      <c r="C597" s="38"/>
      <c r="D597" s="38"/>
      <c r="E597" s="38"/>
      <c r="F597" s="38"/>
      <c r="G597" s="38"/>
      <c r="H597" s="38"/>
    </row>
    <row r="598" spans="1:8" ht="21">
      <c r="A598" s="52"/>
      <c r="B598" s="38"/>
      <c r="C598" s="38"/>
      <c r="D598" s="38"/>
      <c r="E598" s="38"/>
      <c r="F598" s="38"/>
      <c r="G598" s="38"/>
      <c r="H598" s="38"/>
    </row>
    <row r="599" spans="1:8" ht="21">
      <c r="A599" s="52"/>
      <c r="B599" s="38"/>
      <c r="C599" s="38"/>
      <c r="D599" s="38"/>
      <c r="E599" s="38"/>
      <c r="F599" s="38"/>
      <c r="G599" s="38"/>
      <c r="H599" s="38"/>
    </row>
    <row r="600" spans="1:8" ht="21">
      <c r="A600" s="52"/>
      <c r="B600" s="38"/>
      <c r="C600" s="38"/>
      <c r="D600" s="38"/>
      <c r="E600" s="38"/>
      <c r="F600" s="38"/>
      <c r="G600" s="38"/>
      <c r="H600" s="38"/>
    </row>
    <row r="601" spans="1:8" ht="21">
      <c r="A601" s="52"/>
      <c r="B601" s="38"/>
      <c r="C601" s="38"/>
      <c r="D601" s="38"/>
      <c r="E601" s="38"/>
      <c r="F601" s="38"/>
      <c r="G601" s="38"/>
      <c r="H601" s="38"/>
    </row>
    <row r="602" spans="1:8" ht="21">
      <c r="A602" s="52"/>
      <c r="B602" s="38"/>
      <c r="C602" s="38"/>
      <c r="D602" s="38"/>
      <c r="E602" s="38"/>
      <c r="F602" s="38"/>
      <c r="G602" s="38"/>
      <c r="H602" s="38"/>
    </row>
    <row r="603" spans="1:8" ht="21">
      <c r="A603" s="52"/>
      <c r="B603" s="38"/>
      <c r="C603" s="38"/>
      <c r="D603" s="38"/>
      <c r="E603" s="38"/>
      <c r="F603" s="38"/>
      <c r="G603" s="38"/>
      <c r="H603" s="38"/>
    </row>
    <row r="604" spans="1:8" ht="21">
      <c r="A604" s="52"/>
      <c r="B604" s="38"/>
      <c r="C604" s="38"/>
      <c r="D604" s="38"/>
      <c r="E604" s="38"/>
      <c r="F604" s="38"/>
      <c r="G604" s="38"/>
      <c r="H604" s="38"/>
    </row>
    <row r="605" spans="1:8" ht="21">
      <c r="A605" s="52"/>
      <c r="B605" s="38"/>
      <c r="C605" s="38"/>
      <c r="D605" s="38"/>
      <c r="E605" s="38"/>
      <c r="F605" s="38"/>
      <c r="G605" s="38"/>
      <c r="H605" s="38"/>
    </row>
    <row r="606" spans="1:8" ht="21">
      <c r="A606" s="52"/>
      <c r="B606" s="38"/>
      <c r="C606" s="38"/>
      <c r="D606" s="38"/>
      <c r="E606" s="38"/>
      <c r="F606" s="38"/>
      <c r="G606" s="38"/>
      <c r="H606" s="38"/>
    </row>
    <row r="607" spans="1:8" ht="21">
      <c r="A607" s="52"/>
      <c r="B607" s="38"/>
      <c r="C607" s="38"/>
      <c r="D607" s="38"/>
      <c r="E607" s="38"/>
      <c r="F607" s="38"/>
      <c r="G607" s="38"/>
      <c r="H607" s="38"/>
    </row>
    <row r="608" spans="1:8" ht="21">
      <c r="A608" s="52"/>
      <c r="B608" s="38"/>
      <c r="C608" s="38"/>
      <c r="D608" s="38"/>
      <c r="E608" s="38"/>
      <c r="F608" s="38"/>
      <c r="G608" s="38"/>
      <c r="H608" s="38"/>
    </row>
    <row r="609" spans="1:8" ht="21">
      <c r="A609" s="52"/>
      <c r="B609" s="38"/>
      <c r="C609" s="38"/>
      <c r="D609" s="38"/>
      <c r="E609" s="38"/>
      <c r="F609" s="38"/>
      <c r="G609" s="38"/>
      <c r="H609" s="38"/>
    </row>
  </sheetData>
  <sheetProtection formatCells="0" formatColumns="0" formatRows="0" insertColumns="0" insertHyperlinks="0" deleteColumns="0" deleteRows="0" autoFilter="0" pivotTables="0"/>
  <mergeCells count="6">
    <mergeCell ref="A5:A7"/>
    <mergeCell ref="B5:B7"/>
    <mergeCell ref="A1:D1"/>
    <mergeCell ref="A2:D2"/>
    <mergeCell ref="A3:D3"/>
    <mergeCell ref="C5:D5"/>
  </mergeCells>
  <pageMargins left="0.98425196850393704" right="0.59055118110236227" top="0.98425196850393704" bottom="0.59055118110236227" header="0.51181102362204722" footer="0.31496062992125984"/>
  <pageSetup paperSize="5" scale="90" firstPageNumber="41" orientation="landscape" useFirstPageNumber="1" r:id="rId1"/>
  <headerFooter alignWithMargins="0">
    <oddHeader>&amp;C&amp;"TH SarabunPSK,ธรรมดา"&amp;18&amp;P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526"/>
  <sheetViews>
    <sheetView showGridLines="0" showRuler="0" view="pageBreakPreview" topLeftCell="A10" zoomScale="90" zoomScaleSheetLayoutView="90" workbookViewId="0">
      <selection activeCell="A114" sqref="A114"/>
    </sheetView>
  </sheetViews>
  <sheetFormatPr defaultColWidth="9" defaultRowHeight="15"/>
  <cols>
    <col min="1" max="1" width="4.140625" style="53" customWidth="1"/>
    <col min="2" max="2" width="39.140625" style="39" customWidth="1"/>
    <col min="3" max="3" width="12.85546875" style="132" customWidth="1"/>
    <col min="4" max="4" width="12.5703125" style="150" customWidth="1"/>
    <col min="5" max="5" width="12.42578125" style="150" customWidth="1"/>
    <col min="6" max="6" width="11.7109375" style="59" customWidth="1"/>
    <col min="7" max="7" width="11.42578125" style="59" customWidth="1"/>
    <col min="8" max="8" width="11.5703125" style="59" customWidth="1"/>
    <col min="9" max="9" width="14.42578125" style="59" customWidth="1"/>
    <col min="10" max="10" width="12.42578125" style="59" customWidth="1"/>
    <col min="11" max="11" width="10.28515625" style="59" customWidth="1"/>
    <col min="12" max="12" width="10" style="59" customWidth="1"/>
    <col min="13" max="13" width="12.42578125" style="59" customWidth="1"/>
    <col min="14" max="14" width="11.85546875" style="59" customWidth="1"/>
    <col min="15" max="15" width="13.5703125" style="59" customWidth="1"/>
    <col min="16" max="16" width="11.140625" style="59" customWidth="1"/>
    <col min="17" max="16384" width="9" style="39"/>
  </cols>
  <sheetData>
    <row r="1" spans="1:16" ht="23.25">
      <c r="A1" s="441" t="s">
        <v>161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</row>
    <row r="2" spans="1:16" ht="23.25">
      <c r="A2" s="441" t="s">
        <v>22</v>
      </c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</row>
    <row r="3" spans="1:16" ht="21">
      <c r="A3" s="40"/>
      <c r="B3" s="41"/>
      <c r="C3" s="122"/>
      <c r="D3" s="137"/>
      <c r="E3" s="137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s="43" customFormat="1" ht="21">
      <c r="A4" s="442" t="s">
        <v>72</v>
      </c>
      <c r="B4" s="443"/>
      <c r="C4" s="442" t="s">
        <v>24</v>
      </c>
      <c r="D4" s="447" t="s">
        <v>14</v>
      </c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</row>
    <row r="5" spans="1:16" s="43" customFormat="1" ht="126" customHeight="1">
      <c r="A5" s="444"/>
      <c r="B5" s="445"/>
      <c r="C5" s="446"/>
      <c r="D5" s="138" t="s">
        <v>74</v>
      </c>
      <c r="E5" s="138" t="s">
        <v>25</v>
      </c>
      <c r="F5" s="63" t="s">
        <v>28</v>
      </c>
      <c r="G5" s="63" t="s">
        <v>26</v>
      </c>
      <c r="H5" s="63" t="s">
        <v>29</v>
      </c>
      <c r="I5" s="63" t="s">
        <v>27</v>
      </c>
      <c r="J5" s="63" t="s">
        <v>66</v>
      </c>
      <c r="K5" s="63" t="s">
        <v>65</v>
      </c>
      <c r="L5" s="63" t="s">
        <v>63</v>
      </c>
      <c r="M5" s="63" t="s">
        <v>64</v>
      </c>
      <c r="N5" s="63" t="s">
        <v>30</v>
      </c>
      <c r="O5" s="63" t="s">
        <v>82</v>
      </c>
      <c r="P5" s="63" t="s">
        <v>31</v>
      </c>
    </row>
    <row r="6" spans="1:16" s="44" customFormat="1" ht="21">
      <c r="A6" s="450" t="s">
        <v>60</v>
      </c>
      <c r="B6" s="451"/>
      <c r="C6" s="74">
        <f>SUM(C7:C18)</f>
        <v>5844500</v>
      </c>
      <c r="D6" s="139">
        <f t="shared" ref="D6:P6" si="0">SUM(D7:D18)</f>
        <v>384000</v>
      </c>
      <c r="E6" s="139">
        <f t="shared" si="0"/>
        <v>219600</v>
      </c>
      <c r="F6" s="74">
        <f t="shared" si="0"/>
        <v>1068600</v>
      </c>
      <c r="G6" s="74">
        <f t="shared" si="0"/>
        <v>386200</v>
      </c>
      <c r="H6" s="74">
        <f t="shared" si="0"/>
        <v>1057500</v>
      </c>
      <c r="I6" s="74">
        <f t="shared" si="0"/>
        <v>257400</v>
      </c>
      <c r="J6" s="74">
        <f t="shared" si="0"/>
        <v>332300</v>
      </c>
      <c r="K6" s="74">
        <f t="shared" si="0"/>
        <v>260900</v>
      </c>
      <c r="L6" s="74">
        <f t="shared" si="0"/>
        <v>294500</v>
      </c>
      <c r="M6" s="74">
        <f t="shared" si="0"/>
        <v>456900</v>
      </c>
      <c r="N6" s="74">
        <f t="shared" si="0"/>
        <v>312700</v>
      </c>
      <c r="O6" s="74">
        <f t="shared" si="0"/>
        <v>489800</v>
      </c>
      <c r="P6" s="74">
        <f t="shared" si="0"/>
        <v>324100</v>
      </c>
    </row>
    <row r="7" spans="1:16" s="77" customFormat="1" ht="21">
      <c r="A7" s="75" t="s">
        <v>32</v>
      </c>
      <c r="B7" s="120" t="s">
        <v>108</v>
      </c>
      <c r="C7" s="467" t="s">
        <v>144</v>
      </c>
      <c r="D7" s="468"/>
      <c r="E7" s="468"/>
      <c r="F7" s="468"/>
      <c r="G7" s="468"/>
      <c r="H7" s="468"/>
      <c r="I7" s="468"/>
      <c r="J7" s="468"/>
      <c r="K7" s="468"/>
      <c r="L7" s="468"/>
      <c r="M7" s="468"/>
      <c r="N7" s="468"/>
      <c r="O7" s="468"/>
      <c r="P7" s="469"/>
    </row>
    <row r="8" spans="1:16" s="77" customFormat="1" ht="21">
      <c r="A8" s="78" t="s">
        <v>33</v>
      </c>
      <c r="B8" s="121" t="s">
        <v>127</v>
      </c>
      <c r="C8" s="470"/>
      <c r="D8" s="471"/>
      <c r="E8" s="471"/>
      <c r="F8" s="471"/>
      <c r="G8" s="471"/>
      <c r="H8" s="471"/>
      <c r="I8" s="471"/>
      <c r="J8" s="471"/>
      <c r="K8" s="471"/>
      <c r="L8" s="471"/>
      <c r="M8" s="471"/>
      <c r="N8" s="471"/>
      <c r="O8" s="471"/>
      <c r="P8" s="472"/>
    </row>
    <row r="9" spans="1:16" s="77" customFormat="1" ht="48" customHeight="1">
      <c r="A9" s="78" t="s">
        <v>34</v>
      </c>
      <c r="B9" s="121" t="s">
        <v>97</v>
      </c>
      <c r="C9" s="124">
        <f>SUM(D9:P9)</f>
        <v>140000</v>
      </c>
      <c r="D9" s="140">
        <v>10000</v>
      </c>
      <c r="E9" s="140">
        <v>10000</v>
      </c>
      <c r="F9" s="79">
        <v>10000</v>
      </c>
      <c r="G9" s="79">
        <v>10000</v>
      </c>
      <c r="H9" s="79">
        <v>10000</v>
      </c>
      <c r="I9" s="79">
        <v>10000</v>
      </c>
      <c r="J9" s="79">
        <v>10000</v>
      </c>
      <c r="K9" s="79">
        <v>10000</v>
      </c>
      <c r="L9" s="79">
        <v>10000</v>
      </c>
      <c r="M9" s="79">
        <v>10000</v>
      </c>
      <c r="N9" s="79">
        <v>10000</v>
      </c>
      <c r="O9" s="79">
        <v>10000</v>
      </c>
      <c r="P9" s="79">
        <v>20000</v>
      </c>
    </row>
    <row r="10" spans="1:16" s="77" customFormat="1" ht="42" customHeight="1">
      <c r="A10" s="78" t="s">
        <v>35</v>
      </c>
      <c r="B10" s="121" t="s">
        <v>104</v>
      </c>
      <c r="C10" s="473" t="s">
        <v>137</v>
      </c>
      <c r="D10" s="474"/>
      <c r="E10" s="474"/>
      <c r="F10" s="474"/>
      <c r="G10" s="474"/>
      <c r="H10" s="474"/>
      <c r="I10" s="474"/>
      <c r="J10" s="474"/>
      <c r="K10" s="474"/>
      <c r="L10" s="474"/>
      <c r="M10" s="474"/>
      <c r="N10" s="474"/>
      <c r="O10" s="474"/>
      <c r="P10" s="475"/>
    </row>
    <row r="11" spans="1:16" s="77" customFormat="1" ht="44.45" customHeight="1">
      <c r="A11" s="78" t="s">
        <v>36</v>
      </c>
      <c r="B11" s="121" t="s">
        <v>128</v>
      </c>
      <c r="C11" s="476"/>
      <c r="D11" s="477"/>
      <c r="E11" s="477"/>
      <c r="F11" s="477"/>
      <c r="G11" s="477"/>
      <c r="H11" s="477"/>
      <c r="I11" s="477"/>
      <c r="J11" s="477"/>
      <c r="K11" s="477"/>
      <c r="L11" s="477"/>
      <c r="M11" s="477"/>
      <c r="N11" s="477"/>
      <c r="O11" s="477"/>
      <c r="P11" s="478"/>
    </row>
    <row r="12" spans="1:16" s="77" customFormat="1" ht="42">
      <c r="A12" s="78" t="s">
        <v>37</v>
      </c>
      <c r="B12" s="121" t="s">
        <v>129</v>
      </c>
      <c r="C12" s="124">
        <f>SUM(D12:P12)</f>
        <v>712400</v>
      </c>
      <c r="D12" s="134"/>
      <c r="E12" s="134">
        <v>12800</v>
      </c>
      <c r="F12" s="134">
        <v>304000</v>
      </c>
      <c r="G12" s="134">
        <v>23300</v>
      </c>
      <c r="H12" s="134">
        <v>132500</v>
      </c>
      <c r="I12" s="134">
        <v>18200</v>
      </c>
      <c r="J12" s="134">
        <v>28900</v>
      </c>
      <c r="K12" s="134">
        <v>18700</v>
      </c>
      <c r="L12" s="134">
        <v>23500</v>
      </c>
      <c r="M12" s="134">
        <v>46700</v>
      </c>
      <c r="N12" s="134">
        <v>26100</v>
      </c>
      <c r="O12" s="134">
        <v>51400</v>
      </c>
      <c r="P12" s="134">
        <v>26300</v>
      </c>
    </row>
    <row r="13" spans="1:16" s="77" customFormat="1" ht="85.9" customHeight="1">
      <c r="A13" s="78" t="s">
        <v>38</v>
      </c>
      <c r="B13" s="121" t="s">
        <v>130</v>
      </c>
      <c r="C13" s="124">
        <f>SUM(D13:P13)</f>
        <v>720000</v>
      </c>
      <c r="D13" s="140"/>
      <c r="E13" s="140">
        <v>60000</v>
      </c>
      <c r="F13" s="79">
        <v>60000</v>
      </c>
      <c r="G13" s="79">
        <v>60000</v>
      </c>
      <c r="H13" s="79">
        <v>60000</v>
      </c>
      <c r="I13" s="79">
        <v>60000</v>
      </c>
      <c r="J13" s="79">
        <v>60000</v>
      </c>
      <c r="K13" s="79">
        <v>60000</v>
      </c>
      <c r="L13" s="79">
        <v>60000</v>
      </c>
      <c r="M13" s="79">
        <v>60000</v>
      </c>
      <c r="N13" s="79">
        <v>60000</v>
      </c>
      <c r="O13" s="79">
        <v>60000</v>
      </c>
      <c r="P13" s="79">
        <v>60000</v>
      </c>
    </row>
    <row r="14" spans="1:16" s="77" customFormat="1" ht="21.6" customHeight="1">
      <c r="A14" s="111" t="s">
        <v>39</v>
      </c>
      <c r="B14" s="119" t="s">
        <v>96</v>
      </c>
      <c r="C14" s="124">
        <f>SUM(D14:P14)</f>
        <v>4272100</v>
      </c>
      <c r="D14" s="134">
        <v>374000</v>
      </c>
      <c r="E14" s="134">
        <v>136800</v>
      </c>
      <c r="F14" s="83">
        <v>694600</v>
      </c>
      <c r="G14" s="83">
        <v>292900</v>
      </c>
      <c r="H14" s="83">
        <v>855000</v>
      </c>
      <c r="I14" s="83">
        <v>169200</v>
      </c>
      <c r="J14" s="83">
        <v>233400</v>
      </c>
      <c r="K14" s="83">
        <v>172200</v>
      </c>
      <c r="L14" s="83">
        <v>201000</v>
      </c>
      <c r="M14" s="83">
        <v>340200</v>
      </c>
      <c r="N14" s="83">
        <v>216600</v>
      </c>
      <c r="O14" s="83">
        <v>368400</v>
      </c>
      <c r="P14" s="83">
        <v>217800</v>
      </c>
    </row>
    <row r="15" spans="1:16" s="77" customFormat="1" ht="45.6" customHeight="1">
      <c r="A15" s="112" t="s">
        <v>40</v>
      </c>
      <c r="B15" s="116" t="s">
        <v>107</v>
      </c>
      <c r="C15" s="482" t="s">
        <v>138</v>
      </c>
      <c r="D15" s="483"/>
      <c r="E15" s="483"/>
      <c r="F15" s="483"/>
      <c r="G15" s="483"/>
      <c r="H15" s="483"/>
      <c r="I15" s="483"/>
      <c r="J15" s="483"/>
      <c r="K15" s="483"/>
      <c r="L15" s="483"/>
      <c r="M15" s="483"/>
      <c r="N15" s="483"/>
      <c r="O15" s="483"/>
      <c r="P15" s="484"/>
    </row>
    <row r="16" spans="1:16" s="77" customFormat="1" ht="42">
      <c r="A16" s="111" t="s">
        <v>41</v>
      </c>
      <c r="B16" s="119" t="s">
        <v>131</v>
      </c>
      <c r="C16" s="464" t="s">
        <v>158</v>
      </c>
      <c r="D16" s="465"/>
      <c r="E16" s="465"/>
      <c r="F16" s="465"/>
      <c r="G16" s="465"/>
      <c r="H16" s="465"/>
      <c r="I16" s="465"/>
      <c r="J16" s="465"/>
      <c r="K16" s="465"/>
      <c r="L16" s="465"/>
      <c r="M16" s="465"/>
      <c r="N16" s="465"/>
      <c r="O16" s="465"/>
      <c r="P16" s="466"/>
    </row>
    <row r="17" spans="1:16" s="77" customFormat="1" ht="42">
      <c r="A17" s="78" t="s">
        <v>42</v>
      </c>
      <c r="B17" s="114" t="s">
        <v>98</v>
      </c>
      <c r="C17" s="479" t="s">
        <v>159</v>
      </c>
      <c r="D17" s="480"/>
      <c r="E17" s="480"/>
      <c r="F17" s="480"/>
      <c r="G17" s="480"/>
      <c r="H17" s="480"/>
      <c r="I17" s="480"/>
      <c r="J17" s="480"/>
      <c r="K17" s="480"/>
      <c r="L17" s="480"/>
      <c r="M17" s="480"/>
      <c r="N17" s="480"/>
      <c r="O17" s="480"/>
      <c r="P17" s="481"/>
    </row>
    <row r="18" spans="1:16" s="77" customFormat="1" ht="65.45" customHeight="1">
      <c r="A18" s="112" t="s">
        <v>102</v>
      </c>
      <c r="B18" s="116" t="s">
        <v>100</v>
      </c>
      <c r="C18" s="479" t="s">
        <v>160</v>
      </c>
      <c r="D18" s="480"/>
      <c r="E18" s="480"/>
      <c r="F18" s="480"/>
      <c r="G18" s="480"/>
      <c r="H18" s="480"/>
      <c r="I18" s="480"/>
      <c r="J18" s="480"/>
      <c r="K18" s="480"/>
      <c r="L18" s="480"/>
      <c r="M18" s="480"/>
      <c r="N18" s="480"/>
      <c r="O18" s="480"/>
      <c r="P18" s="481"/>
    </row>
    <row r="19" spans="1:16" s="49" customFormat="1" ht="21">
      <c r="A19" s="452" t="s">
        <v>90</v>
      </c>
      <c r="B19" s="453"/>
      <c r="C19" s="118">
        <f>SUM(C20:C22)</f>
        <v>2500000</v>
      </c>
      <c r="D19" s="141">
        <f t="shared" ref="D19:P19" si="1">SUM(D20:D22)</f>
        <v>2500000</v>
      </c>
      <c r="E19" s="141">
        <f t="shared" si="1"/>
        <v>0</v>
      </c>
      <c r="F19" s="118">
        <f t="shared" si="1"/>
        <v>0</v>
      </c>
      <c r="G19" s="118">
        <f t="shared" si="1"/>
        <v>0</v>
      </c>
      <c r="H19" s="118">
        <f t="shared" si="1"/>
        <v>0</v>
      </c>
      <c r="I19" s="118">
        <f t="shared" si="1"/>
        <v>0</v>
      </c>
      <c r="J19" s="118">
        <f t="shared" si="1"/>
        <v>0</v>
      </c>
      <c r="K19" s="118">
        <f t="shared" si="1"/>
        <v>0</v>
      </c>
      <c r="L19" s="118">
        <f t="shared" si="1"/>
        <v>0</v>
      </c>
      <c r="M19" s="118">
        <f t="shared" si="1"/>
        <v>0</v>
      </c>
      <c r="N19" s="118">
        <f t="shared" si="1"/>
        <v>0</v>
      </c>
      <c r="O19" s="118">
        <f t="shared" si="1"/>
        <v>0</v>
      </c>
      <c r="P19" s="118">
        <f t="shared" si="1"/>
        <v>0</v>
      </c>
    </row>
    <row r="20" spans="1:16" s="47" customFormat="1" ht="42">
      <c r="A20" s="54" t="s">
        <v>32</v>
      </c>
      <c r="B20" s="119" t="s">
        <v>125</v>
      </c>
      <c r="C20" s="125">
        <f>SUM(D20:P20)</f>
        <v>1520000</v>
      </c>
      <c r="D20" s="142">
        <v>1520000</v>
      </c>
      <c r="E20" s="142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</row>
    <row r="21" spans="1:16" s="47" customFormat="1" ht="43.15" customHeight="1">
      <c r="A21" s="48" t="s">
        <v>33</v>
      </c>
      <c r="B21" s="114" t="s">
        <v>99</v>
      </c>
      <c r="C21" s="125">
        <f>SUM(D21:P21)</f>
        <v>980000</v>
      </c>
      <c r="D21" s="143">
        <v>980000</v>
      </c>
      <c r="E21" s="143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</row>
    <row r="22" spans="1:16" s="47" customFormat="1" ht="21">
      <c r="A22" s="55" t="s">
        <v>34</v>
      </c>
      <c r="B22" s="116" t="s">
        <v>126</v>
      </c>
      <c r="C22" s="485" t="s">
        <v>139</v>
      </c>
      <c r="D22" s="486"/>
      <c r="E22" s="486"/>
      <c r="F22" s="486"/>
      <c r="G22" s="486"/>
      <c r="H22" s="486"/>
      <c r="I22" s="486"/>
      <c r="J22" s="486"/>
      <c r="K22" s="486"/>
      <c r="L22" s="486"/>
      <c r="M22" s="486"/>
      <c r="N22" s="486"/>
      <c r="O22" s="486"/>
      <c r="P22" s="487"/>
    </row>
    <row r="23" spans="1:16" s="44" customFormat="1" ht="43.15" customHeight="1">
      <c r="A23" s="454" t="s">
        <v>91</v>
      </c>
      <c r="B23" s="455"/>
      <c r="C23" s="117">
        <f>SUM(C24:C28)</f>
        <v>0</v>
      </c>
      <c r="D23" s="144">
        <f t="shared" ref="D23:P23" si="2">SUM(D24:D28)</f>
        <v>0</v>
      </c>
      <c r="E23" s="144">
        <f t="shared" si="2"/>
        <v>0</v>
      </c>
      <c r="F23" s="117">
        <f t="shared" si="2"/>
        <v>0</v>
      </c>
      <c r="G23" s="117">
        <f t="shared" si="2"/>
        <v>0</v>
      </c>
      <c r="H23" s="117">
        <f t="shared" si="2"/>
        <v>0</v>
      </c>
      <c r="I23" s="117">
        <f t="shared" si="2"/>
        <v>0</v>
      </c>
      <c r="J23" s="117">
        <f t="shared" si="2"/>
        <v>0</v>
      </c>
      <c r="K23" s="117">
        <f t="shared" si="2"/>
        <v>0</v>
      </c>
      <c r="L23" s="117">
        <f t="shared" si="2"/>
        <v>0</v>
      </c>
      <c r="M23" s="117">
        <f t="shared" si="2"/>
        <v>0</v>
      </c>
      <c r="N23" s="117">
        <f t="shared" si="2"/>
        <v>0</v>
      </c>
      <c r="O23" s="117">
        <f t="shared" si="2"/>
        <v>0</v>
      </c>
      <c r="P23" s="117">
        <f t="shared" si="2"/>
        <v>0</v>
      </c>
    </row>
    <row r="24" spans="1:16" s="77" customFormat="1" ht="86.45" customHeight="1">
      <c r="A24" s="81" t="s">
        <v>32</v>
      </c>
      <c r="B24" s="113" t="s">
        <v>121</v>
      </c>
      <c r="C24" s="488" t="s">
        <v>140</v>
      </c>
      <c r="D24" s="489"/>
      <c r="E24" s="489"/>
      <c r="F24" s="489"/>
      <c r="G24" s="489"/>
      <c r="H24" s="489"/>
      <c r="I24" s="489"/>
      <c r="J24" s="489"/>
      <c r="K24" s="489"/>
      <c r="L24" s="489"/>
      <c r="M24" s="489"/>
      <c r="N24" s="489"/>
      <c r="O24" s="489"/>
      <c r="P24" s="490"/>
    </row>
    <row r="25" spans="1:16" s="77" customFormat="1" ht="66.599999999999994" customHeight="1">
      <c r="A25" s="96" t="s">
        <v>33</v>
      </c>
      <c r="B25" s="116" t="s">
        <v>122</v>
      </c>
      <c r="C25" s="491"/>
      <c r="D25" s="492"/>
      <c r="E25" s="492"/>
      <c r="F25" s="492"/>
      <c r="G25" s="492"/>
      <c r="H25" s="492"/>
      <c r="I25" s="492"/>
      <c r="J25" s="492"/>
      <c r="K25" s="492"/>
      <c r="L25" s="492"/>
      <c r="M25" s="492"/>
      <c r="N25" s="492"/>
      <c r="O25" s="492"/>
      <c r="P25" s="493"/>
    </row>
    <row r="26" spans="1:16" s="77" customFormat="1" ht="45" customHeight="1">
      <c r="A26" s="82" t="s">
        <v>34</v>
      </c>
      <c r="B26" s="119" t="s">
        <v>123</v>
      </c>
      <c r="C26" s="500" t="s">
        <v>140</v>
      </c>
      <c r="D26" s="501"/>
      <c r="E26" s="501"/>
      <c r="F26" s="501"/>
      <c r="G26" s="501"/>
      <c r="H26" s="501"/>
      <c r="I26" s="501"/>
      <c r="J26" s="501"/>
      <c r="K26" s="501"/>
      <c r="L26" s="501"/>
      <c r="M26" s="501"/>
      <c r="N26" s="501"/>
      <c r="O26" s="501"/>
      <c r="P26" s="502"/>
    </row>
    <row r="27" spans="1:16" s="77" customFormat="1" ht="21" customHeight="1">
      <c r="A27" s="84" t="s">
        <v>35</v>
      </c>
      <c r="B27" s="114" t="s">
        <v>110</v>
      </c>
      <c r="C27" s="458" t="s">
        <v>155</v>
      </c>
      <c r="D27" s="459"/>
      <c r="E27" s="459"/>
      <c r="F27" s="459"/>
      <c r="G27" s="459"/>
      <c r="H27" s="459"/>
      <c r="I27" s="459"/>
      <c r="J27" s="459"/>
      <c r="K27" s="459"/>
      <c r="L27" s="459"/>
      <c r="M27" s="459"/>
      <c r="N27" s="459"/>
      <c r="O27" s="459"/>
      <c r="P27" s="460"/>
    </row>
    <row r="28" spans="1:16" s="77" customFormat="1" ht="85.9" customHeight="1">
      <c r="A28" s="96" t="s">
        <v>36</v>
      </c>
      <c r="B28" s="116" t="s">
        <v>124</v>
      </c>
      <c r="C28" s="461" t="s">
        <v>141</v>
      </c>
      <c r="D28" s="462"/>
      <c r="E28" s="462"/>
      <c r="F28" s="462"/>
      <c r="G28" s="462"/>
      <c r="H28" s="462"/>
      <c r="I28" s="462"/>
      <c r="J28" s="462"/>
      <c r="K28" s="462"/>
      <c r="L28" s="462"/>
      <c r="M28" s="462"/>
      <c r="N28" s="462"/>
      <c r="O28" s="462"/>
      <c r="P28" s="463"/>
    </row>
    <row r="29" spans="1:16" s="49" customFormat="1" ht="23.45" customHeight="1">
      <c r="A29" s="454" t="s">
        <v>113</v>
      </c>
      <c r="B29" s="456"/>
      <c r="C29" s="85">
        <f>SUM(C30:C34)</f>
        <v>2760000</v>
      </c>
      <c r="D29" s="145">
        <f t="shared" ref="D29:P29" si="3">SUM(D30:D34)</f>
        <v>150000</v>
      </c>
      <c r="E29" s="145">
        <f t="shared" si="3"/>
        <v>150000</v>
      </c>
      <c r="F29" s="85">
        <f t="shared" si="3"/>
        <v>150000</v>
      </c>
      <c r="G29" s="85">
        <f t="shared" si="3"/>
        <v>150000</v>
      </c>
      <c r="H29" s="85">
        <f t="shared" si="3"/>
        <v>150000</v>
      </c>
      <c r="I29" s="85">
        <f t="shared" si="3"/>
        <v>150000</v>
      </c>
      <c r="J29" s="85">
        <f t="shared" si="3"/>
        <v>950000</v>
      </c>
      <c r="K29" s="85">
        <f t="shared" si="3"/>
        <v>150000</v>
      </c>
      <c r="L29" s="85">
        <f t="shared" si="3"/>
        <v>150000</v>
      </c>
      <c r="M29" s="85">
        <f t="shared" si="3"/>
        <v>150000</v>
      </c>
      <c r="N29" s="85">
        <f t="shared" si="3"/>
        <v>150000</v>
      </c>
      <c r="O29" s="85">
        <f t="shared" si="3"/>
        <v>150000</v>
      </c>
      <c r="P29" s="85">
        <f t="shared" si="3"/>
        <v>160000</v>
      </c>
    </row>
    <row r="30" spans="1:16" s="77" customFormat="1" ht="45.6" customHeight="1">
      <c r="A30" s="81" t="s">
        <v>32</v>
      </c>
      <c r="B30" s="113" t="s">
        <v>120</v>
      </c>
      <c r="C30" s="127">
        <f>SUM(D30:P30)</f>
        <v>400000</v>
      </c>
      <c r="D30" s="146">
        <v>30000</v>
      </c>
      <c r="E30" s="146">
        <v>30000</v>
      </c>
      <c r="F30" s="76">
        <v>30000</v>
      </c>
      <c r="G30" s="76">
        <v>30000</v>
      </c>
      <c r="H30" s="76">
        <v>30000</v>
      </c>
      <c r="I30" s="76">
        <v>30000</v>
      </c>
      <c r="J30" s="76">
        <v>30000</v>
      </c>
      <c r="K30" s="76">
        <v>30000</v>
      </c>
      <c r="L30" s="76">
        <v>30000</v>
      </c>
      <c r="M30" s="76">
        <v>30000</v>
      </c>
      <c r="N30" s="76">
        <v>30000</v>
      </c>
      <c r="O30" s="76">
        <v>30000</v>
      </c>
      <c r="P30" s="76">
        <v>40000</v>
      </c>
    </row>
    <row r="31" spans="1:16" s="77" customFormat="1" ht="64.150000000000006" customHeight="1">
      <c r="A31" s="84" t="s">
        <v>33</v>
      </c>
      <c r="B31" s="114" t="s">
        <v>119</v>
      </c>
      <c r="C31" s="128">
        <f>SUM(D31:P31)</f>
        <v>650000</v>
      </c>
      <c r="D31" s="140">
        <v>50000</v>
      </c>
      <c r="E31" s="140">
        <v>50000</v>
      </c>
      <c r="F31" s="79">
        <v>50000</v>
      </c>
      <c r="G31" s="79">
        <v>50000</v>
      </c>
      <c r="H31" s="79">
        <v>50000</v>
      </c>
      <c r="I31" s="79">
        <v>50000</v>
      </c>
      <c r="J31" s="79">
        <v>50000</v>
      </c>
      <c r="K31" s="79">
        <v>50000</v>
      </c>
      <c r="L31" s="79">
        <v>50000</v>
      </c>
      <c r="M31" s="79">
        <v>50000</v>
      </c>
      <c r="N31" s="79">
        <v>50000</v>
      </c>
      <c r="O31" s="79">
        <v>50000</v>
      </c>
      <c r="P31" s="79">
        <v>50000</v>
      </c>
    </row>
    <row r="32" spans="1:16" s="77" customFormat="1" ht="46.9" customHeight="1">
      <c r="A32" s="84" t="s">
        <v>34</v>
      </c>
      <c r="B32" s="114" t="s">
        <v>95</v>
      </c>
      <c r="C32" s="128">
        <f>SUM(D32:P32)</f>
        <v>1450000</v>
      </c>
      <c r="D32" s="140">
        <v>50000</v>
      </c>
      <c r="E32" s="140">
        <v>50000</v>
      </c>
      <c r="F32" s="79">
        <v>50000</v>
      </c>
      <c r="G32" s="79">
        <v>50000</v>
      </c>
      <c r="H32" s="79">
        <v>50000</v>
      </c>
      <c r="I32" s="79">
        <v>50000</v>
      </c>
      <c r="J32" s="79">
        <v>850000</v>
      </c>
      <c r="K32" s="79">
        <v>50000</v>
      </c>
      <c r="L32" s="79">
        <v>50000</v>
      </c>
      <c r="M32" s="79">
        <v>50000</v>
      </c>
      <c r="N32" s="79">
        <v>50000</v>
      </c>
      <c r="O32" s="79">
        <v>50000</v>
      </c>
      <c r="P32" s="79">
        <v>50000</v>
      </c>
    </row>
    <row r="33" spans="1:16" s="77" customFormat="1" ht="44.45" customHeight="1">
      <c r="A33" s="84" t="s">
        <v>35</v>
      </c>
      <c r="B33" s="114" t="s">
        <v>118</v>
      </c>
      <c r="C33" s="128">
        <f>SUM(D33:P33)</f>
        <v>260000</v>
      </c>
      <c r="D33" s="140">
        <v>20000</v>
      </c>
      <c r="E33" s="140">
        <v>20000</v>
      </c>
      <c r="F33" s="79">
        <v>20000</v>
      </c>
      <c r="G33" s="79">
        <v>20000</v>
      </c>
      <c r="H33" s="79">
        <v>20000</v>
      </c>
      <c r="I33" s="79">
        <v>20000</v>
      </c>
      <c r="J33" s="79">
        <v>20000</v>
      </c>
      <c r="K33" s="79">
        <v>20000</v>
      </c>
      <c r="L33" s="79">
        <v>20000</v>
      </c>
      <c r="M33" s="79">
        <v>20000</v>
      </c>
      <c r="N33" s="79">
        <v>20000</v>
      </c>
      <c r="O33" s="79">
        <v>20000</v>
      </c>
      <c r="P33" s="79">
        <v>20000</v>
      </c>
    </row>
    <row r="34" spans="1:16" s="77" customFormat="1" ht="45.6" customHeight="1">
      <c r="A34" s="96" t="s">
        <v>36</v>
      </c>
      <c r="B34" s="116" t="s">
        <v>109</v>
      </c>
      <c r="C34" s="503" t="s">
        <v>143</v>
      </c>
      <c r="D34" s="504"/>
      <c r="E34" s="504"/>
      <c r="F34" s="504"/>
      <c r="G34" s="504"/>
      <c r="H34" s="504"/>
      <c r="I34" s="504"/>
      <c r="J34" s="504"/>
      <c r="K34" s="504"/>
      <c r="L34" s="504"/>
      <c r="M34" s="504"/>
      <c r="N34" s="504"/>
      <c r="O34" s="504"/>
      <c r="P34" s="505"/>
    </row>
    <row r="35" spans="1:16" s="49" customFormat="1" ht="45.75" customHeight="1">
      <c r="A35" s="454" t="s">
        <v>92</v>
      </c>
      <c r="B35" s="457"/>
      <c r="C35" s="85">
        <f>SUM(C36:C40)</f>
        <v>0</v>
      </c>
      <c r="D35" s="145">
        <f t="shared" ref="D35:P35" si="4">SUM(D36:D40)</f>
        <v>0</v>
      </c>
      <c r="E35" s="145">
        <f t="shared" si="4"/>
        <v>0</v>
      </c>
      <c r="F35" s="85">
        <f t="shared" si="4"/>
        <v>0</v>
      </c>
      <c r="G35" s="85">
        <f t="shared" si="4"/>
        <v>0</v>
      </c>
      <c r="H35" s="85">
        <f t="shared" si="4"/>
        <v>0</v>
      </c>
      <c r="I35" s="85">
        <f t="shared" si="4"/>
        <v>0</v>
      </c>
      <c r="J35" s="85">
        <f t="shared" si="4"/>
        <v>0</v>
      </c>
      <c r="K35" s="85">
        <f t="shared" si="4"/>
        <v>0</v>
      </c>
      <c r="L35" s="85">
        <f t="shared" si="4"/>
        <v>0</v>
      </c>
      <c r="M35" s="85">
        <f t="shared" si="4"/>
        <v>0</v>
      </c>
      <c r="N35" s="85">
        <f t="shared" si="4"/>
        <v>0</v>
      </c>
      <c r="O35" s="85">
        <f t="shared" si="4"/>
        <v>0</v>
      </c>
      <c r="P35" s="85">
        <f t="shared" si="4"/>
        <v>0</v>
      </c>
    </row>
    <row r="36" spans="1:16" s="47" customFormat="1" ht="85.15" customHeight="1">
      <c r="A36" s="45" t="s">
        <v>32</v>
      </c>
      <c r="B36" s="113" t="s">
        <v>117</v>
      </c>
      <c r="C36" s="506" t="s">
        <v>142</v>
      </c>
      <c r="D36" s="507"/>
      <c r="E36" s="507"/>
      <c r="F36" s="507"/>
      <c r="G36" s="507"/>
      <c r="H36" s="507"/>
      <c r="I36" s="507"/>
      <c r="J36" s="507"/>
      <c r="K36" s="507"/>
      <c r="L36" s="507"/>
      <c r="M36" s="507"/>
      <c r="N36" s="507"/>
      <c r="O36" s="507"/>
      <c r="P36" s="508"/>
    </row>
    <row r="37" spans="1:16" s="47" customFormat="1" ht="44.45" customHeight="1">
      <c r="A37" s="48" t="s">
        <v>33</v>
      </c>
      <c r="B37" s="114" t="s">
        <v>116</v>
      </c>
      <c r="C37" s="497" t="s">
        <v>157</v>
      </c>
      <c r="D37" s="498"/>
      <c r="E37" s="498"/>
      <c r="F37" s="498"/>
      <c r="G37" s="498"/>
      <c r="H37" s="498"/>
      <c r="I37" s="498"/>
      <c r="J37" s="498"/>
      <c r="K37" s="498"/>
      <c r="L37" s="498"/>
      <c r="M37" s="498"/>
      <c r="N37" s="498"/>
      <c r="O37" s="498"/>
      <c r="P37" s="499"/>
    </row>
    <row r="38" spans="1:16" s="47" customFormat="1" ht="47.45" customHeight="1">
      <c r="A38" s="48" t="s">
        <v>34</v>
      </c>
      <c r="B38" s="114" t="s">
        <v>111</v>
      </c>
      <c r="C38" s="497" t="s">
        <v>145</v>
      </c>
      <c r="D38" s="498"/>
      <c r="E38" s="498"/>
      <c r="F38" s="498"/>
      <c r="G38" s="498"/>
      <c r="H38" s="498"/>
      <c r="I38" s="498"/>
      <c r="J38" s="498"/>
      <c r="K38" s="498"/>
      <c r="L38" s="498"/>
      <c r="M38" s="498"/>
      <c r="N38" s="498"/>
      <c r="O38" s="498"/>
      <c r="P38" s="499"/>
    </row>
    <row r="39" spans="1:16" s="47" customFormat="1" ht="42">
      <c r="A39" s="48" t="s">
        <v>35</v>
      </c>
      <c r="B39" s="114" t="s">
        <v>115</v>
      </c>
      <c r="C39" s="497" t="s">
        <v>146</v>
      </c>
      <c r="D39" s="498"/>
      <c r="E39" s="498"/>
      <c r="F39" s="498"/>
      <c r="G39" s="498"/>
      <c r="H39" s="498"/>
      <c r="I39" s="498"/>
      <c r="J39" s="498"/>
      <c r="K39" s="498"/>
      <c r="L39" s="498"/>
      <c r="M39" s="498"/>
      <c r="N39" s="498"/>
      <c r="O39" s="498"/>
      <c r="P39" s="499"/>
    </row>
    <row r="40" spans="1:16" s="47" customFormat="1" ht="43.15" customHeight="1">
      <c r="A40" s="103" t="s">
        <v>36</v>
      </c>
      <c r="B40" s="115" t="s">
        <v>114</v>
      </c>
      <c r="C40" s="494" t="s">
        <v>147</v>
      </c>
      <c r="D40" s="495"/>
      <c r="E40" s="495"/>
      <c r="F40" s="495"/>
      <c r="G40" s="495"/>
      <c r="H40" s="495"/>
      <c r="I40" s="495"/>
      <c r="J40" s="495"/>
      <c r="K40" s="495"/>
      <c r="L40" s="495"/>
      <c r="M40" s="495"/>
      <c r="N40" s="495"/>
      <c r="O40" s="495"/>
      <c r="P40" s="496"/>
    </row>
    <row r="41" spans="1:16" s="50" customFormat="1" ht="21">
      <c r="A41" s="448" t="s">
        <v>5</v>
      </c>
      <c r="B41" s="449"/>
      <c r="C41" s="88">
        <f>+C6+C19+C23+C29+C35</f>
        <v>11104500</v>
      </c>
      <c r="D41" s="147">
        <f t="shared" ref="D41:P41" si="5">+D6+D19+D23+D29+D35</f>
        <v>3034000</v>
      </c>
      <c r="E41" s="147">
        <f t="shared" si="5"/>
        <v>369600</v>
      </c>
      <c r="F41" s="88">
        <f t="shared" si="5"/>
        <v>1218600</v>
      </c>
      <c r="G41" s="88">
        <f t="shared" si="5"/>
        <v>536200</v>
      </c>
      <c r="H41" s="88">
        <f t="shared" si="5"/>
        <v>1207500</v>
      </c>
      <c r="I41" s="88">
        <f t="shared" si="5"/>
        <v>407400</v>
      </c>
      <c r="J41" s="88">
        <f t="shared" si="5"/>
        <v>1282300</v>
      </c>
      <c r="K41" s="88">
        <f t="shared" si="5"/>
        <v>410900</v>
      </c>
      <c r="L41" s="88">
        <f t="shared" si="5"/>
        <v>444500</v>
      </c>
      <c r="M41" s="88">
        <f t="shared" si="5"/>
        <v>606900</v>
      </c>
      <c r="N41" s="88">
        <f t="shared" si="5"/>
        <v>462700</v>
      </c>
      <c r="O41" s="88">
        <f t="shared" si="5"/>
        <v>639800</v>
      </c>
      <c r="P41" s="88">
        <f t="shared" si="5"/>
        <v>484100</v>
      </c>
    </row>
    <row r="42" spans="1:16" s="47" customFormat="1" ht="21">
      <c r="A42" s="51"/>
      <c r="B42" s="46"/>
      <c r="C42" s="130"/>
      <c r="D42" s="148">
        <v>3034000</v>
      </c>
      <c r="E42" s="148">
        <v>369600</v>
      </c>
      <c r="F42" s="57">
        <v>1218600</v>
      </c>
      <c r="G42" s="57">
        <v>536200</v>
      </c>
      <c r="H42" s="57">
        <v>1207500</v>
      </c>
      <c r="I42" s="57">
        <v>407400</v>
      </c>
      <c r="J42" s="57">
        <v>1282300</v>
      </c>
      <c r="K42" s="57">
        <v>410900</v>
      </c>
      <c r="L42" s="57">
        <v>444500</v>
      </c>
      <c r="M42" s="57">
        <v>606900</v>
      </c>
      <c r="N42" s="57">
        <v>462700</v>
      </c>
      <c r="O42" s="57">
        <v>639800</v>
      </c>
      <c r="P42" s="57">
        <v>484100</v>
      </c>
    </row>
    <row r="43" spans="1:16" s="47" customFormat="1" ht="21">
      <c r="A43" s="51"/>
      <c r="B43" s="46"/>
      <c r="C43" s="130"/>
      <c r="D43" s="148">
        <f>+D41-D42</f>
        <v>0</v>
      </c>
      <c r="E43" s="148">
        <f t="shared" ref="E43:P43" si="6">+E41-E42</f>
        <v>0</v>
      </c>
      <c r="F43" s="57">
        <f t="shared" si="6"/>
        <v>0</v>
      </c>
      <c r="G43" s="57">
        <f t="shared" si="6"/>
        <v>0</v>
      </c>
      <c r="H43" s="57">
        <f t="shared" si="6"/>
        <v>0</v>
      </c>
      <c r="I43" s="57">
        <f t="shared" si="6"/>
        <v>0</v>
      </c>
      <c r="J43" s="57">
        <f t="shared" si="6"/>
        <v>0</v>
      </c>
      <c r="K43" s="57">
        <f t="shared" si="6"/>
        <v>0</v>
      </c>
      <c r="L43" s="57">
        <f t="shared" si="6"/>
        <v>0</v>
      </c>
      <c r="M43" s="57">
        <f t="shared" si="6"/>
        <v>0</v>
      </c>
      <c r="N43" s="57">
        <f t="shared" si="6"/>
        <v>0</v>
      </c>
      <c r="O43" s="57">
        <f t="shared" si="6"/>
        <v>0</v>
      </c>
      <c r="P43" s="57">
        <f t="shared" si="6"/>
        <v>0</v>
      </c>
    </row>
    <row r="44" spans="1:16" s="47" customFormat="1" ht="21">
      <c r="A44" s="51"/>
      <c r="B44" s="46"/>
      <c r="C44" s="130"/>
      <c r="D44" s="148"/>
      <c r="E44" s="148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</row>
    <row r="45" spans="1:16" s="47" customFormat="1" ht="21">
      <c r="A45" s="51"/>
      <c r="B45" s="46"/>
      <c r="C45" s="130"/>
      <c r="D45" s="148"/>
      <c r="E45" s="148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</row>
    <row r="46" spans="1:16" s="47" customFormat="1" ht="21">
      <c r="A46" s="51"/>
      <c r="B46" s="46"/>
      <c r="C46" s="130"/>
      <c r="D46" s="148"/>
      <c r="E46" s="148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</row>
    <row r="47" spans="1:16" s="47" customFormat="1" ht="21">
      <c r="A47" s="51"/>
      <c r="B47" s="46"/>
      <c r="C47" s="130"/>
      <c r="D47" s="148"/>
      <c r="E47" s="148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</row>
    <row r="48" spans="1:16" s="47" customFormat="1" ht="21">
      <c r="A48" s="51"/>
      <c r="B48" s="46"/>
      <c r="C48" s="130"/>
      <c r="D48" s="148"/>
      <c r="E48" s="148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</row>
    <row r="49" spans="1:16" s="47" customFormat="1" ht="21">
      <c r="A49" s="51"/>
      <c r="B49" s="46"/>
      <c r="C49" s="130"/>
      <c r="D49" s="148"/>
      <c r="E49" s="148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</row>
    <row r="50" spans="1:16" s="47" customFormat="1" ht="21">
      <c r="A50" s="51"/>
      <c r="B50" s="46"/>
      <c r="C50" s="130"/>
      <c r="D50" s="148"/>
      <c r="E50" s="148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</row>
    <row r="51" spans="1:16" s="47" customFormat="1" ht="21">
      <c r="A51" s="51"/>
      <c r="B51" s="46"/>
      <c r="C51" s="130"/>
      <c r="D51" s="148"/>
      <c r="E51" s="148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</row>
    <row r="52" spans="1:16" s="47" customFormat="1" ht="21">
      <c r="A52" s="51"/>
      <c r="B52" s="46"/>
      <c r="C52" s="130"/>
      <c r="D52" s="148"/>
      <c r="E52" s="148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</row>
    <row r="53" spans="1:16" s="47" customFormat="1" ht="21">
      <c r="A53" s="51"/>
      <c r="B53" s="46"/>
      <c r="C53" s="130"/>
      <c r="D53" s="148"/>
      <c r="E53" s="148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</row>
    <row r="54" spans="1:16" s="47" customFormat="1" ht="21">
      <c r="A54" s="51"/>
      <c r="B54" s="46"/>
      <c r="C54" s="130"/>
      <c r="D54" s="148"/>
      <c r="E54" s="148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</row>
    <row r="55" spans="1:16" s="47" customFormat="1" ht="21">
      <c r="A55" s="51"/>
      <c r="B55" s="46"/>
      <c r="C55" s="130"/>
      <c r="D55" s="148"/>
      <c r="E55" s="148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</row>
    <row r="56" spans="1:16" s="47" customFormat="1" ht="21">
      <c r="A56" s="51"/>
      <c r="B56" s="46"/>
      <c r="C56" s="130"/>
      <c r="D56" s="148"/>
      <c r="E56" s="148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</row>
    <row r="57" spans="1:16" s="47" customFormat="1" ht="21">
      <c r="A57" s="51"/>
      <c r="B57" s="46"/>
      <c r="C57" s="130"/>
      <c r="D57" s="148"/>
      <c r="E57" s="148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</row>
    <row r="58" spans="1:16" s="47" customFormat="1" ht="21">
      <c r="A58" s="51"/>
      <c r="B58" s="46"/>
      <c r="C58" s="130"/>
      <c r="D58" s="148"/>
      <c r="E58" s="148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</row>
    <row r="59" spans="1:16" s="47" customFormat="1" ht="21">
      <c r="A59" s="51"/>
      <c r="B59" s="46"/>
      <c r="C59" s="130"/>
      <c r="D59" s="148"/>
      <c r="E59" s="148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</row>
    <row r="60" spans="1:16" s="47" customFormat="1" ht="21">
      <c r="A60" s="51"/>
      <c r="B60" s="46"/>
      <c r="C60" s="130"/>
      <c r="D60" s="148"/>
      <c r="E60" s="148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</row>
    <row r="61" spans="1:16" s="47" customFormat="1" ht="21">
      <c r="A61" s="51"/>
      <c r="B61" s="46"/>
      <c r="C61" s="130"/>
      <c r="D61" s="148"/>
      <c r="E61" s="148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</row>
    <row r="62" spans="1:16" s="47" customFormat="1" ht="21">
      <c r="A62" s="51"/>
      <c r="B62" s="46"/>
      <c r="C62" s="130"/>
      <c r="D62" s="148"/>
      <c r="E62" s="148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</row>
    <row r="63" spans="1:16" s="47" customFormat="1" ht="21">
      <c r="A63" s="51"/>
      <c r="B63" s="46"/>
      <c r="C63" s="130"/>
      <c r="D63" s="148"/>
      <c r="E63" s="148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</row>
    <row r="64" spans="1:16" s="47" customFormat="1" ht="21">
      <c r="A64" s="51"/>
      <c r="B64" s="46"/>
      <c r="C64" s="130"/>
      <c r="D64" s="148"/>
      <c r="E64" s="148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</row>
    <row r="65" spans="1:16" s="47" customFormat="1" ht="21">
      <c r="A65" s="51"/>
      <c r="B65" s="46"/>
      <c r="C65" s="130"/>
      <c r="D65" s="148"/>
      <c r="E65" s="148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</row>
    <row r="66" spans="1:16" s="47" customFormat="1" ht="21">
      <c r="A66" s="51"/>
      <c r="B66" s="46"/>
      <c r="C66" s="130"/>
      <c r="D66" s="148"/>
      <c r="E66" s="148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</row>
    <row r="67" spans="1:16" s="47" customFormat="1" ht="21">
      <c r="A67" s="51"/>
      <c r="B67" s="46"/>
      <c r="C67" s="130"/>
      <c r="D67" s="148"/>
      <c r="E67" s="148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</row>
    <row r="68" spans="1:16" s="47" customFormat="1" ht="21">
      <c r="A68" s="51"/>
      <c r="B68" s="46"/>
      <c r="C68" s="130"/>
      <c r="D68" s="148"/>
      <c r="E68" s="148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</row>
    <row r="69" spans="1:16" s="47" customFormat="1" ht="21">
      <c r="A69" s="51"/>
      <c r="B69" s="46"/>
      <c r="C69" s="130"/>
      <c r="D69" s="148"/>
      <c r="E69" s="148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</row>
    <row r="70" spans="1:16" s="47" customFormat="1" ht="21">
      <c r="A70" s="51"/>
      <c r="B70" s="46"/>
      <c r="C70" s="130"/>
      <c r="D70" s="148"/>
      <c r="E70" s="148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</row>
    <row r="71" spans="1:16" s="47" customFormat="1" ht="21">
      <c r="A71" s="51"/>
      <c r="B71" s="46"/>
      <c r="C71" s="130"/>
      <c r="D71" s="148"/>
      <c r="E71" s="148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</row>
    <row r="72" spans="1:16" s="47" customFormat="1" ht="21">
      <c r="A72" s="51"/>
      <c r="B72" s="46"/>
      <c r="C72" s="130"/>
      <c r="D72" s="148"/>
      <c r="E72" s="148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</row>
    <row r="73" spans="1:16" s="47" customFormat="1" ht="21">
      <c r="A73" s="51"/>
      <c r="B73" s="46"/>
      <c r="C73" s="130"/>
      <c r="D73" s="148"/>
      <c r="E73" s="148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</row>
    <row r="74" spans="1:16" s="47" customFormat="1" ht="21">
      <c r="A74" s="51"/>
      <c r="B74" s="46"/>
      <c r="C74" s="130"/>
      <c r="D74" s="148"/>
      <c r="E74" s="148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</row>
    <row r="75" spans="1:16" s="47" customFormat="1" ht="21">
      <c r="A75" s="51"/>
      <c r="B75" s="46"/>
      <c r="C75" s="130"/>
      <c r="D75" s="148"/>
      <c r="E75" s="148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</row>
    <row r="76" spans="1:16" s="47" customFormat="1" ht="21">
      <c r="A76" s="51"/>
      <c r="B76" s="46"/>
      <c r="C76" s="130"/>
      <c r="D76" s="148"/>
      <c r="E76" s="148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</row>
    <row r="77" spans="1:16" s="47" customFormat="1" ht="21">
      <c r="A77" s="51"/>
      <c r="B77" s="46"/>
      <c r="C77" s="130"/>
      <c r="D77" s="148"/>
      <c r="E77" s="148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</row>
    <row r="78" spans="1:16" s="47" customFormat="1" ht="21">
      <c r="A78" s="51"/>
      <c r="B78" s="46"/>
      <c r="C78" s="130"/>
      <c r="D78" s="148"/>
      <c r="E78" s="148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</row>
    <row r="79" spans="1:16" s="47" customFormat="1" ht="21">
      <c r="A79" s="51"/>
      <c r="B79" s="46"/>
      <c r="C79" s="130"/>
      <c r="D79" s="148"/>
      <c r="E79" s="148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</row>
    <row r="80" spans="1:16" s="47" customFormat="1" ht="21">
      <c r="A80" s="51"/>
      <c r="B80" s="46"/>
      <c r="C80" s="130"/>
      <c r="D80" s="148"/>
      <c r="E80" s="148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</row>
    <row r="81" spans="1:16" s="47" customFormat="1" ht="21">
      <c r="A81" s="51"/>
      <c r="B81" s="46"/>
      <c r="C81" s="130"/>
      <c r="D81" s="148"/>
      <c r="E81" s="148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</row>
    <row r="82" spans="1:16" s="47" customFormat="1" ht="21">
      <c r="A82" s="51"/>
      <c r="B82" s="46"/>
      <c r="C82" s="130"/>
      <c r="D82" s="148"/>
      <c r="E82" s="148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</row>
    <row r="83" spans="1:16" s="47" customFormat="1" ht="21">
      <c r="A83" s="51"/>
      <c r="B83" s="46"/>
      <c r="C83" s="130"/>
      <c r="D83" s="148"/>
      <c r="E83" s="148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</row>
    <row r="84" spans="1:16" s="47" customFormat="1" ht="21">
      <c r="A84" s="51"/>
      <c r="B84" s="46"/>
      <c r="C84" s="130"/>
      <c r="D84" s="148"/>
      <c r="E84" s="148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</row>
    <row r="85" spans="1:16" s="47" customFormat="1" ht="21">
      <c r="A85" s="51"/>
      <c r="B85" s="46"/>
      <c r="C85" s="130"/>
      <c r="D85" s="148"/>
      <c r="E85" s="148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</row>
    <row r="86" spans="1:16" s="47" customFormat="1" ht="21">
      <c r="A86" s="51"/>
      <c r="B86" s="46"/>
      <c r="C86" s="130"/>
      <c r="D86" s="148"/>
      <c r="E86" s="148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</row>
    <row r="87" spans="1:16" s="47" customFormat="1" ht="21">
      <c r="A87" s="51"/>
      <c r="B87" s="46"/>
      <c r="C87" s="130"/>
      <c r="D87" s="148"/>
      <c r="E87" s="148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</row>
    <row r="88" spans="1:16" s="47" customFormat="1" ht="21">
      <c r="A88" s="51"/>
      <c r="B88" s="46"/>
      <c r="C88" s="130"/>
      <c r="D88" s="148"/>
      <c r="E88" s="148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</row>
    <row r="89" spans="1:16" s="47" customFormat="1" ht="21">
      <c r="A89" s="51"/>
      <c r="B89" s="46"/>
      <c r="C89" s="130"/>
      <c r="D89" s="148"/>
      <c r="E89" s="148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</row>
    <row r="90" spans="1:16" s="47" customFormat="1" ht="21">
      <c r="A90" s="51"/>
      <c r="B90" s="46"/>
      <c r="C90" s="130"/>
      <c r="D90" s="148"/>
      <c r="E90" s="148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</row>
    <row r="91" spans="1:16" s="47" customFormat="1" ht="21">
      <c r="A91" s="51"/>
      <c r="B91" s="46"/>
      <c r="C91" s="130"/>
      <c r="D91" s="148"/>
      <c r="E91" s="148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</row>
    <row r="92" spans="1:16" s="47" customFormat="1" ht="21">
      <c r="A92" s="51"/>
      <c r="B92" s="46"/>
      <c r="C92" s="130"/>
      <c r="D92" s="148"/>
      <c r="E92" s="148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</row>
    <row r="93" spans="1:16" s="47" customFormat="1" ht="21">
      <c r="A93" s="51"/>
      <c r="B93" s="46"/>
      <c r="C93" s="130"/>
      <c r="D93" s="148"/>
      <c r="E93" s="148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</row>
    <row r="94" spans="1:16" s="47" customFormat="1" ht="21">
      <c r="A94" s="51"/>
      <c r="B94" s="46"/>
      <c r="C94" s="130"/>
      <c r="D94" s="148"/>
      <c r="E94" s="148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</row>
    <row r="95" spans="1:16" s="47" customFormat="1" ht="21">
      <c r="A95" s="51"/>
      <c r="B95" s="46"/>
      <c r="C95" s="130"/>
      <c r="D95" s="148"/>
      <c r="E95" s="148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</row>
    <row r="96" spans="1:16" s="47" customFormat="1" ht="21">
      <c r="A96" s="51"/>
      <c r="B96" s="46"/>
      <c r="C96" s="130"/>
      <c r="D96" s="148"/>
      <c r="E96" s="148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</row>
    <row r="97" spans="1:16" s="47" customFormat="1" ht="21">
      <c r="A97" s="51"/>
      <c r="B97" s="46"/>
      <c r="C97" s="130"/>
      <c r="D97" s="148"/>
      <c r="E97" s="148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</row>
    <row r="98" spans="1:16" s="47" customFormat="1" ht="21">
      <c r="A98" s="51"/>
      <c r="B98" s="46"/>
      <c r="C98" s="130"/>
      <c r="D98" s="148"/>
      <c r="E98" s="148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</row>
    <row r="99" spans="1:16" s="47" customFormat="1" ht="21">
      <c r="A99" s="51"/>
      <c r="B99" s="46"/>
      <c r="C99" s="130"/>
      <c r="D99" s="148"/>
      <c r="E99" s="148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</row>
    <row r="100" spans="1:16" s="47" customFormat="1" ht="21">
      <c r="A100" s="51"/>
      <c r="B100" s="46"/>
      <c r="C100" s="130"/>
      <c r="D100" s="148"/>
      <c r="E100" s="148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</row>
    <row r="101" spans="1:16" s="47" customFormat="1" ht="21">
      <c r="A101" s="51"/>
      <c r="B101" s="46"/>
      <c r="C101" s="130"/>
      <c r="D101" s="148"/>
      <c r="E101" s="148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</row>
    <row r="102" spans="1:16" s="47" customFormat="1" ht="21">
      <c r="A102" s="51"/>
      <c r="B102" s="46"/>
      <c r="C102" s="130"/>
      <c r="D102" s="148"/>
      <c r="E102" s="148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</row>
    <row r="103" spans="1:16" s="47" customFormat="1" ht="21">
      <c r="A103" s="51"/>
      <c r="B103" s="46"/>
      <c r="C103" s="130"/>
      <c r="D103" s="148"/>
      <c r="E103" s="148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</row>
    <row r="104" spans="1:16" s="47" customFormat="1" ht="21">
      <c r="A104" s="51"/>
      <c r="B104" s="46"/>
      <c r="C104" s="130"/>
      <c r="D104" s="148"/>
      <c r="E104" s="148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</row>
    <row r="105" spans="1:16" s="47" customFormat="1" ht="21">
      <c r="A105" s="51"/>
      <c r="B105" s="46"/>
      <c r="C105" s="130"/>
      <c r="D105" s="148"/>
      <c r="E105" s="148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</row>
    <row r="106" spans="1:16" s="47" customFormat="1" ht="21">
      <c r="A106" s="51"/>
      <c r="B106" s="46"/>
      <c r="C106" s="130"/>
      <c r="D106" s="148"/>
      <c r="E106" s="148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</row>
    <row r="107" spans="1:16" s="47" customFormat="1" ht="21">
      <c r="A107" s="51"/>
      <c r="B107" s="46"/>
      <c r="C107" s="130"/>
      <c r="D107" s="148"/>
      <c r="E107" s="148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</row>
    <row r="108" spans="1:16" s="47" customFormat="1" ht="21">
      <c r="A108" s="51"/>
      <c r="B108" s="46"/>
      <c r="C108" s="130"/>
      <c r="D108" s="148"/>
      <c r="E108" s="148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</row>
    <row r="109" spans="1:16" s="47" customFormat="1" ht="21">
      <c r="A109" s="51"/>
      <c r="B109" s="46"/>
      <c r="C109" s="130"/>
      <c r="D109" s="148"/>
      <c r="E109" s="148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</row>
    <row r="110" spans="1:16" s="47" customFormat="1" ht="21">
      <c r="A110" s="51"/>
      <c r="B110" s="46"/>
      <c r="C110" s="130"/>
      <c r="D110" s="148"/>
      <c r="E110" s="148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</row>
    <row r="111" spans="1:16" s="47" customFormat="1" ht="21">
      <c r="A111" s="51"/>
      <c r="B111" s="46"/>
      <c r="C111" s="130"/>
      <c r="D111" s="148"/>
      <c r="E111" s="148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</row>
    <row r="112" spans="1:16" s="47" customFormat="1" ht="21">
      <c r="A112" s="51"/>
      <c r="B112" s="46"/>
      <c r="C112" s="130"/>
      <c r="D112" s="148"/>
      <c r="E112" s="148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</row>
    <row r="113" spans="1:16" s="47" customFormat="1" ht="21">
      <c r="A113" s="51"/>
      <c r="B113" s="46"/>
      <c r="C113" s="130"/>
      <c r="D113" s="148"/>
      <c r="E113" s="148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</row>
    <row r="114" spans="1:16" s="47" customFormat="1" ht="21">
      <c r="A114" s="51"/>
      <c r="B114" s="46"/>
      <c r="C114" s="130"/>
      <c r="D114" s="148"/>
      <c r="E114" s="148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</row>
    <row r="115" spans="1:16" s="47" customFormat="1" ht="21">
      <c r="A115" s="51"/>
      <c r="B115" s="46"/>
      <c r="C115" s="130"/>
      <c r="D115" s="148"/>
      <c r="E115" s="148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</row>
    <row r="116" spans="1:16" s="47" customFormat="1" ht="21">
      <c r="A116" s="51"/>
      <c r="B116" s="46"/>
      <c r="C116" s="130"/>
      <c r="D116" s="148"/>
      <c r="E116" s="148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</row>
    <row r="117" spans="1:16" s="47" customFormat="1" ht="21">
      <c r="A117" s="51"/>
      <c r="B117" s="46"/>
      <c r="C117" s="130"/>
      <c r="D117" s="148"/>
      <c r="E117" s="148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</row>
    <row r="118" spans="1:16" s="47" customFormat="1" ht="21">
      <c r="A118" s="51"/>
      <c r="B118" s="46"/>
      <c r="C118" s="130"/>
      <c r="D118" s="148"/>
      <c r="E118" s="148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</row>
    <row r="119" spans="1:16" s="47" customFormat="1" ht="21">
      <c r="A119" s="51"/>
      <c r="B119" s="46"/>
      <c r="C119" s="130"/>
      <c r="D119" s="148"/>
      <c r="E119" s="148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</row>
    <row r="120" spans="1:16" s="47" customFormat="1" ht="21">
      <c r="A120" s="51"/>
      <c r="B120" s="46"/>
      <c r="C120" s="130"/>
      <c r="D120" s="148"/>
      <c r="E120" s="148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</row>
    <row r="121" spans="1:16" s="47" customFormat="1" ht="21">
      <c r="A121" s="51"/>
      <c r="B121" s="46"/>
      <c r="C121" s="130"/>
      <c r="D121" s="148"/>
      <c r="E121" s="148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</row>
    <row r="122" spans="1:16" s="47" customFormat="1" ht="21">
      <c r="A122" s="51"/>
      <c r="B122" s="46"/>
      <c r="C122" s="130"/>
      <c r="D122" s="148"/>
      <c r="E122" s="148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</row>
    <row r="123" spans="1:16" s="47" customFormat="1" ht="21">
      <c r="A123" s="51"/>
      <c r="B123" s="46"/>
      <c r="C123" s="130"/>
      <c r="D123" s="148"/>
      <c r="E123" s="148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</row>
    <row r="124" spans="1:16" s="47" customFormat="1" ht="21">
      <c r="A124" s="51"/>
      <c r="B124" s="46"/>
      <c r="C124" s="130"/>
      <c r="D124" s="148"/>
      <c r="E124" s="148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</row>
    <row r="125" spans="1:16" s="47" customFormat="1" ht="21">
      <c r="A125" s="51"/>
      <c r="B125" s="46"/>
      <c r="C125" s="130"/>
      <c r="D125" s="148"/>
      <c r="E125" s="148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</row>
    <row r="126" spans="1:16" s="47" customFormat="1" ht="21">
      <c r="A126" s="51"/>
      <c r="B126" s="46"/>
      <c r="C126" s="130"/>
      <c r="D126" s="148"/>
      <c r="E126" s="148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</row>
    <row r="127" spans="1:16" s="47" customFormat="1" ht="21">
      <c r="A127" s="51"/>
      <c r="B127" s="46"/>
      <c r="C127" s="130"/>
      <c r="D127" s="148"/>
      <c r="E127" s="148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</row>
    <row r="128" spans="1:16" s="47" customFormat="1" ht="21">
      <c r="A128" s="51"/>
      <c r="B128" s="46"/>
      <c r="C128" s="130"/>
      <c r="D128" s="148"/>
      <c r="E128" s="148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</row>
    <row r="129" spans="1:16" s="47" customFormat="1" ht="21">
      <c r="A129" s="51"/>
      <c r="B129" s="46"/>
      <c r="C129" s="130"/>
      <c r="D129" s="148"/>
      <c r="E129" s="148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</row>
    <row r="130" spans="1:16" s="47" customFormat="1" ht="21">
      <c r="A130" s="51"/>
      <c r="B130" s="46"/>
      <c r="C130" s="130"/>
      <c r="D130" s="148"/>
      <c r="E130" s="148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</row>
    <row r="131" spans="1:16" s="47" customFormat="1" ht="21">
      <c r="A131" s="51"/>
      <c r="B131" s="46"/>
      <c r="C131" s="130"/>
      <c r="D131" s="148"/>
      <c r="E131" s="148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</row>
    <row r="132" spans="1:16" s="47" customFormat="1" ht="21">
      <c r="A132" s="51"/>
      <c r="B132" s="46"/>
      <c r="C132" s="130"/>
      <c r="D132" s="148"/>
      <c r="E132" s="148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</row>
    <row r="133" spans="1:16" s="47" customFormat="1" ht="21">
      <c r="A133" s="51"/>
      <c r="B133" s="46"/>
      <c r="C133" s="130"/>
      <c r="D133" s="148"/>
      <c r="E133" s="148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</row>
    <row r="134" spans="1:16" s="47" customFormat="1" ht="21">
      <c r="A134" s="51"/>
      <c r="B134" s="46"/>
      <c r="C134" s="130"/>
      <c r="D134" s="148"/>
      <c r="E134" s="148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</row>
    <row r="135" spans="1:16" s="47" customFormat="1" ht="21">
      <c r="A135" s="51"/>
      <c r="B135" s="46"/>
      <c r="C135" s="130"/>
      <c r="D135" s="148"/>
      <c r="E135" s="148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</row>
    <row r="136" spans="1:16" s="47" customFormat="1" ht="21">
      <c r="A136" s="51"/>
      <c r="B136" s="46"/>
      <c r="C136" s="130"/>
      <c r="D136" s="148"/>
      <c r="E136" s="148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</row>
    <row r="137" spans="1:16" s="47" customFormat="1" ht="21">
      <c r="A137" s="51"/>
      <c r="B137" s="46"/>
      <c r="C137" s="130"/>
      <c r="D137" s="148"/>
      <c r="E137" s="148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</row>
    <row r="138" spans="1:16" s="47" customFormat="1" ht="21">
      <c r="A138" s="51"/>
      <c r="B138" s="46"/>
      <c r="C138" s="130"/>
      <c r="D138" s="148"/>
      <c r="E138" s="148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</row>
    <row r="139" spans="1:16" s="47" customFormat="1" ht="21">
      <c r="A139" s="51"/>
      <c r="B139" s="46"/>
      <c r="C139" s="130"/>
      <c r="D139" s="148"/>
      <c r="E139" s="148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</row>
    <row r="140" spans="1:16" ht="21">
      <c r="A140" s="52"/>
      <c r="B140" s="38"/>
      <c r="C140" s="131"/>
      <c r="D140" s="149"/>
      <c r="E140" s="149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</row>
    <row r="141" spans="1:16" ht="21">
      <c r="A141" s="52"/>
      <c r="B141" s="38"/>
      <c r="C141" s="131"/>
      <c r="D141" s="149"/>
      <c r="E141" s="149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</row>
    <row r="142" spans="1:16" ht="21">
      <c r="A142" s="52"/>
      <c r="B142" s="38"/>
      <c r="C142" s="131"/>
      <c r="D142" s="149"/>
      <c r="E142" s="149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</row>
    <row r="143" spans="1:16" ht="21">
      <c r="A143" s="52"/>
      <c r="B143" s="38"/>
      <c r="C143" s="131"/>
      <c r="D143" s="149"/>
      <c r="E143" s="149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</row>
    <row r="144" spans="1:16" ht="21">
      <c r="A144" s="52"/>
      <c r="B144" s="38"/>
      <c r="C144" s="131"/>
      <c r="D144" s="149"/>
      <c r="E144" s="149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</row>
    <row r="145" spans="1:16" ht="21">
      <c r="A145" s="52"/>
      <c r="B145" s="38"/>
      <c r="C145" s="131"/>
      <c r="D145" s="149"/>
      <c r="E145" s="149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</row>
    <row r="146" spans="1:16" ht="21">
      <c r="A146" s="52"/>
      <c r="B146" s="38"/>
      <c r="C146" s="131"/>
      <c r="D146" s="149"/>
      <c r="E146" s="149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</row>
    <row r="147" spans="1:16" ht="21">
      <c r="A147" s="52"/>
      <c r="B147" s="38"/>
      <c r="C147" s="131"/>
      <c r="D147" s="149"/>
      <c r="E147" s="149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</row>
    <row r="148" spans="1:16" ht="21">
      <c r="A148" s="52"/>
      <c r="B148" s="38"/>
      <c r="C148" s="131"/>
      <c r="D148" s="149"/>
      <c r="E148" s="149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</row>
    <row r="149" spans="1:16" ht="21">
      <c r="A149" s="52"/>
      <c r="B149" s="38"/>
      <c r="C149" s="131"/>
      <c r="D149" s="149"/>
      <c r="E149" s="149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</row>
    <row r="150" spans="1:16" ht="21">
      <c r="A150" s="52"/>
      <c r="B150" s="38"/>
      <c r="C150" s="131"/>
      <c r="D150" s="149"/>
      <c r="E150" s="149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</row>
    <row r="151" spans="1:16" ht="21">
      <c r="A151" s="52"/>
      <c r="B151" s="38"/>
      <c r="C151" s="131"/>
      <c r="D151" s="149"/>
      <c r="E151" s="149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</row>
    <row r="152" spans="1:16" ht="21">
      <c r="A152" s="52"/>
      <c r="B152" s="38"/>
      <c r="C152" s="131"/>
      <c r="D152" s="149"/>
      <c r="E152" s="149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</row>
    <row r="153" spans="1:16" ht="21">
      <c r="A153" s="52"/>
      <c r="B153" s="38"/>
      <c r="C153" s="131"/>
      <c r="D153" s="149"/>
      <c r="E153" s="149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</row>
    <row r="154" spans="1:16" ht="21">
      <c r="A154" s="52"/>
      <c r="B154" s="38"/>
      <c r="C154" s="131"/>
      <c r="D154" s="149"/>
      <c r="E154" s="149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</row>
    <row r="155" spans="1:16" ht="21">
      <c r="A155" s="52"/>
      <c r="B155" s="38"/>
      <c r="C155" s="131"/>
      <c r="D155" s="149"/>
      <c r="E155" s="149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</row>
    <row r="156" spans="1:16" ht="21">
      <c r="A156" s="52"/>
      <c r="B156" s="38"/>
      <c r="C156" s="131"/>
      <c r="D156" s="149"/>
      <c r="E156" s="149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</row>
    <row r="157" spans="1:16" ht="21">
      <c r="A157" s="52"/>
      <c r="B157" s="38"/>
      <c r="C157" s="131"/>
      <c r="D157" s="149"/>
      <c r="E157" s="149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</row>
    <row r="158" spans="1:16" ht="21">
      <c r="A158" s="52"/>
      <c r="B158" s="38"/>
      <c r="C158" s="131"/>
      <c r="D158" s="149"/>
      <c r="E158" s="149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</row>
    <row r="159" spans="1:16" ht="21">
      <c r="A159" s="52"/>
      <c r="B159" s="38"/>
      <c r="C159" s="131"/>
      <c r="D159" s="149"/>
      <c r="E159" s="149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</row>
    <row r="160" spans="1:16" ht="21">
      <c r="A160" s="52"/>
      <c r="B160" s="38"/>
      <c r="C160" s="131"/>
      <c r="D160" s="149"/>
      <c r="E160" s="149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</row>
    <row r="161" spans="1:16" ht="21">
      <c r="A161" s="52"/>
      <c r="B161" s="38"/>
      <c r="C161" s="131"/>
      <c r="D161" s="149"/>
      <c r="E161" s="149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</row>
    <row r="162" spans="1:16" ht="21">
      <c r="A162" s="52"/>
      <c r="B162" s="38"/>
      <c r="C162" s="131"/>
      <c r="D162" s="149"/>
      <c r="E162" s="149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</row>
    <row r="163" spans="1:16" ht="21">
      <c r="A163" s="52"/>
      <c r="B163" s="38"/>
      <c r="C163" s="131"/>
      <c r="D163" s="149"/>
      <c r="E163" s="149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</row>
    <row r="164" spans="1:16" ht="21">
      <c r="A164" s="52"/>
      <c r="B164" s="38"/>
      <c r="C164" s="131"/>
      <c r="D164" s="149"/>
      <c r="E164" s="149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</row>
    <row r="165" spans="1:16" ht="21">
      <c r="A165" s="52"/>
      <c r="B165" s="38"/>
      <c r="C165" s="131"/>
      <c r="D165" s="149"/>
      <c r="E165" s="149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</row>
    <row r="166" spans="1:16" ht="21">
      <c r="A166" s="52"/>
      <c r="B166" s="38"/>
      <c r="C166" s="131"/>
      <c r="D166" s="149"/>
      <c r="E166" s="149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</row>
    <row r="167" spans="1:16" ht="21">
      <c r="A167" s="52"/>
      <c r="B167" s="38"/>
      <c r="C167" s="131"/>
      <c r="D167" s="149"/>
      <c r="E167" s="149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</row>
    <row r="168" spans="1:16" ht="21">
      <c r="A168" s="52"/>
      <c r="B168" s="38"/>
      <c r="C168" s="131"/>
      <c r="D168" s="149"/>
      <c r="E168" s="149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</row>
    <row r="169" spans="1:16" ht="21">
      <c r="A169" s="52"/>
      <c r="B169" s="38"/>
      <c r="C169" s="131"/>
      <c r="D169" s="149"/>
      <c r="E169" s="149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</row>
    <row r="170" spans="1:16" ht="21">
      <c r="A170" s="52"/>
      <c r="B170" s="38"/>
      <c r="C170" s="131"/>
      <c r="D170" s="149"/>
      <c r="E170" s="149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</row>
    <row r="171" spans="1:16" ht="21">
      <c r="A171" s="52"/>
      <c r="B171" s="38"/>
      <c r="C171" s="131"/>
      <c r="D171" s="149"/>
      <c r="E171" s="149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</row>
    <row r="172" spans="1:16" ht="21">
      <c r="A172" s="52"/>
      <c r="B172" s="38"/>
      <c r="C172" s="131"/>
      <c r="D172" s="149"/>
      <c r="E172" s="149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</row>
    <row r="173" spans="1:16" ht="21">
      <c r="A173" s="52"/>
      <c r="B173" s="38"/>
      <c r="C173" s="131"/>
      <c r="D173" s="149"/>
      <c r="E173" s="149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</row>
    <row r="174" spans="1:16" ht="21">
      <c r="A174" s="52"/>
      <c r="B174" s="38"/>
      <c r="C174" s="131"/>
      <c r="D174" s="149"/>
      <c r="E174" s="149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</row>
    <row r="175" spans="1:16" ht="21">
      <c r="A175" s="52"/>
      <c r="B175" s="38"/>
      <c r="C175" s="131"/>
      <c r="D175" s="149"/>
      <c r="E175" s="149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</row>
    <row r="176" spans="1:16" ht="21">
      <c r="A176" s="52"/>
      <c r="B176" s="38"/>
      <c r="C176" s="131"/>
      <c r="D176" s="149"/>
      <c r="E176" s="149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</row>
    <row r="177" spans="1:16" ht="21">
      <c r="A177" s="52"/>
      <c r="B177" s="38"/>
      <c r="C177" s="131"/>
      <c r="D177" s="149"/>
      <c r="E177" s="149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</row>
    <row r="178" spans="1:16" ht="21">
      <c r="A178" s="52"/>
      <c r="B178" s="38"/>
      <c r="C178" s="131"/>
      <c r="D178" s="149"/>
      <c r="E178" s="149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</row>
    <row r="179" spans="1:16" ht="21">
      <c r="A179" s="52"/>
      <c r="B179" s="38"/>
      <c r="C179" s="131"/>
      <c r="D179" s="149"/>
      <c r="E179" s="149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</row>
    <row r="180" spans="1:16" ht="21">
      <c r="A180" s="52"/>
      <c r="B180" s="38"/>
      <c r="C180" s="131"/>
      <c r="D180" s="149"/>
      <c r="E180" s="149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</row>
    <row r="181" spans="1:16" ht="21">
      <c r="A181" s="52"/>
      <c r="B181" s="38"/>
      <c r="C181" s="131"/>
      <c r="D181" s="149"/>
      <c r="E181" s="149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</row>
    <row r="182" spans="1:16" ht="21">
      <c r="A182" s="52"/>
      <c r="B182" s="38"/>
      <c r="C182" s="131"/>
      <c r="D182" s="149"/>
      <c r="E182" s="149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</row>
    <row r="183" spans="1:16" ht="21">
      <c r="A183" s="52"/>
      <c r="B183" s="38"/>
      <c r="C183" s="131"/>
      <c r="D183" s="149"/>
      <c r="E183" s="149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</row>
    <row r="184" spans="1:16" ht="21">
      <c r="A184" s="52"/>
      <c r="B184" s="38"/>
      <c r="C184" s="131"/>
      <c r="D184" s="149"/>
      <c r="E184" s="149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</row>
    <row r="185" spans="1:16" ht="21">
      <c r="A185" s="52"/>
      <c r="B185" s="38"/>
      <c r="C185" s="131"/>
      <c r="D185" s="149"/>
      <c r="E185" s="149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</row>
    <row r="186" spans="1:16" ht="21">
      <c r="A186" s="52"/>
      <c r="B186" s="38"/>
      <c r="C186" s="131"/>
      <c r="D186" s="149"/>
      <c r="E186" s="149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</row>
    <row r="187" spans="1:16" ht="21">
      <c r="A187" s="52"/>
      <c r="B187" s="38"/>
      <c r="C187" s="131"/>
      <c r="D187" s="149"/>
      <c r="E187" s="149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</row>
    <row r="188" spans="1:16" ht="21">
      <c r="A188" s="52"/>
      <c r="B188" s="38"/>
      <c r="C188" s="131"/>
      <c r="D188" s="149"/>
      <c r="E188" s="149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</row>
    <row r="189" spans="1:16" ht="21">
      <c r="A189" s="52"/>
      <c r="B189" s="38"/>
      <c r="C189" s="131"/>
      <c r="D189" s="149"/>
      <c r="E189" s="149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</row>
    <row r="190" spans="1:16" ht="21">
      <c r="A190" s="52"/>
      <c r="B190" s="38"/>
      <c r="C190" s="131"/>
      <c r="D190" s="149"/>
      <c r="E190" s="149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</row>
    <row r="191" spans="1:16" ht="21">
      <c r="A191" s="52"/>
      <c r="B191" s="38"/>
      <c r="C191" s="131"/>
      <c r="D191" s="149"/>
      <c r="E191" s="149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</row>
    <row r="192" spans="1:16" ht="21">
      <c r="A192" s="52"/>
      <c r="B192" s="38"/>
      <c r="C192" s="131"/>
      <c r="D192" s="149"/>
      <c r="E192" s="149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</row>
    <row r="193" spans="1:16" ht="21">
      <c r="A193" s="52"/>
      <c r="B193" s="38"/>
      <c r="C193" s="131"/>
      <c r="D193" s="149"/>
      <c r="E193" s="149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</row>
    <row r="194" spans="1:16" ht="21">
      <c r="A194" s="52"/>
      <c r="B194" s="38"/>
      <c r="C194" s="131"/>
      <c r="D194" s="149"/>
      <c r="E194" s="149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</row>
    <row r="195" spans="1:16" ht="21">
      <c r="A195" s="52"/>
      <c r="B195" s="38"/>
      <c r="C195" s="131"/>
      <c r="D195" s="149"/>
      <c r="E195" s="149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</row>
    <row r="196" spans="1:16" ht="21">
      <c r="A196" s="52"/>
      <c r="B196" s="38"/>
      <c r="C196" s="131"/>
      <c r="D196" s="149"/>
      <c r="E196" s="149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</row>
    <row r="197" spans="1:16" ht="21">
      <c r="A197" s="52"/>
      <c r="B197" s="38"/>
      <c r="C197" s="131"/>
      <c r="D197" s="149"/>
      <c r="E197" s="149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</row>
    <row r="198" spans="1:16" ht="21">
      <c r="A198" s="52"/>
      <c r="B198" s="38"/>
      <c r="C198" s="131"/>
      <c r="D198" s="149"/>
      <c r="E198" s="149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</row>
    <row r="199" spans="1:16" ht="21">
      <c r="A199" s="52"/>
      <c r="B199" s="38"/>
      <c r="C199" s="131"/>
      <c r="D199" s="149"/>
      <c r="E199" s="149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</row>
    <row r="200" spans="1:16" ht="21">
      <c r="A200" s="52"/>
      <c r="B200" s="38"/>
      <c r="C200" s="131"/>
      <c r="D200" s="149"/>
      <c r="E200" s="149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</row>
    <row r="201" spans="1:16" ht="21">
      <c r="A201" s="52"/>
      <c r="B201" s="38"/>
      <c r="C201" s="131"/>
      <c r="D201" s="149"/>
      <c r="E201" s="149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</row>
    <row r="202" spans="1:16" ht="21">
      <c r="A202" s="52"/>
      <c r="B202" s="38"/>
      <c r="C202" s="131"/>
      <c r="D202" s="149"/>
      <c r="E202" s="149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</row>
    <row r="203" spans="1:16" ht="21">
      <c r="A203" s="52"/>
      <c r="B203" s="38"/>
      <c r="C203" s="131"/>
      <c r="D203" s="149"/>
      <c r="E203" s="149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</row>
    <row r="204" spans="1:16" ht="21">
      <c r="A204" s="52"/>
      <c r="B204" s="38"/>
      <c r="C204" s="131"/>
      <c r="D204" s="149"/>
      <c r="E204" s="149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</row>
    <row r="205" spans="1:16" ht="21">
      <c r="A205" s="52"/>
      <c r="B205" s="38"/>
      <c r="C205" s="131"/>
      <c r="D205" s="149"/>
      <c r="E205" s="149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</row>
    <row r="206" spans="1:16" ht="21">
      <c r="A206" s="52"/>
      <c r="B206" s="38"/>
      <c r="C206" s="131"/>
      <c r="D206" s="149"/>
      <c r="E206" s="149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</row>
    <row r="207" spans="1:16" ht="21">
      <c r="A207" s="52"/>
      <c r="B207" s="38"/>
      <c r="C207" s="131"/>
      <c r="D207" s="149"/>
      <c r="E207" s="149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</row>
    <row r="208" spans="1:16" ht="21">
      <c r="A208" s="52"/>
      <c r="B208" s="38"/>
      <c r="C208" s="131"/>
      <c r="D208" s="149"/>
      <c r="E208" s="149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</row>
    <row r="209" spans="1:16" ht="21">
      <c r="A209" s="52"/>
      <c r="B209" s="38"/>
      <c r="C209" s="131"/>
      <c r="D209" s="149"/>
      <c r="E209" s="149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</row>
    <row r="210" spans="1:16" ht="21">
      <c r="A210" s="52"/>
      <c r="B210" s="38"/>
      <c r="C210" s="131"/>
      <c r="D210" s="149"/>
      <c r="E210" s="149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</row>
    <row r="211" spans="1:16" ht="21">
      <c r="A211" s="52"/>
      <c r="B211" s="38"/>
      <c r="C211" s="131"/>
      <c r="D211" s="149"/>
      <c r="E211" s="149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</row>
    <row r="212" spans="1:16" ht="21">
      <c r="A212" s="52"/>
      <c r="B212" s="38"/>
      <c r="C212" s="131"/>
      <c r="D212" s="149"/>
      <c r="E212" s="149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</row>
    <row r="213" spans="1:16" ht="21">
      <c r="A213" s="52"/>
      <c r="B213" s="38"/>
      <c r="C213" s="131"/>
      <c r="D213" s="149"/>
      <c r="E213" s="149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</row>
    <row r="214" spans="1:16" ht="21">
      <c r="A214" s="52"/>
      <c r="B214" s="38"/>
      <c r="C214" s="131"/>
      <c r="D214" s="149"/>
      <c r="E214" s="149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</row>
    <row r="215" spans="1:16" ht="21">
      <c r="A215" s="52"/>
      <c r="B215" s="38"/>
      <c r="C215" s="131"/>
      <c r="D215" s="149"/>
      <c r="E215" s="149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</row>
    <row r="216" spans="1:16" ht="21">
      <c r="A216" s="52"/>
      <c r="B216" s="38"/>
      <c r="C216" s="131"/>
      <c r="D216" s="149"/>
      <c r="E216" s="149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</row>
    <row r="217" spans="1:16" ht="21">
      <c r="A217" s="52"/>
      <c r="B217" s="38"/>
      <c r="C217" s="131"/>
      <c r="D217" s="149"/>
      <c r="E217" s="149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</row>
    <row r="218" spans="1:16" ht="21">
      <c r="A218" s="52"/>
      <c r="B218" s="38"/>
      <c r="C218" s="131"/>
      <c r="D218" s="149"/>
      <c r="E218" s="149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</row>
    <row r="219" spans="1:16" ht="21">
      <c r="A219" s="52"/>
      <c r="B219" s="38"/>
      <c r="C219" s="131"/>
      <c r="D219" s="149"/>
      <c r="E219" s="149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</row>
    <row r="220" spans="1:16" ht="21">
      <c r="A220" s="52"/>
      <c r="B220" s="38"/>
      <c r="C220" s="131"/>
      <c r="D220" s="149"/>
      <c r="E220" s="149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</row>
    <row r="221" spans="1:16" ht="21">
      <c r="A221" s="52"/>
      <c r="B221" s="38"/>
      <c r="C221" s="131"/>
      <c r="D221" s="149"/>
      <c r="E221" s="149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</row>
    <row r="222" spans="1:16" ht="21">
      <c r="A222" s="52"/>
      <c r="B222" s="38"/>
      <c r="C222" s="131"/>
      <c r="D222" s="149"/>
      <c r="E222" s="149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</row>
    <row r="223" spans="1:16" ht="21">
      <c r="A223" s="52"/>
      <c r="B223" s="38"/>
      <c r="C223" s="131"/>
      <c r="D223" s="149"/>
      <c r="E223" s="149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</row>
    <row r="224" spans="1:16" ht="21">
      <c r="A224" s="52"/>
      <c r="B224" s="38"/>
      <c r="C224" s="131"/>
      <c r="D224" s="149"/>
      <c r="E224" s="149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</row>
    <row r="225" spans="1:16" ht="21">
      <c r="A225" s="52"/>
      <c r="B225" s="38"/>
      <c r="C225" s="131"/>
      <c r="D225" s="149"/>
      <c r="E225" s="149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</row>
    <row r="226" spans="1:16" ht="21">
      <c r="A226" s="52"/>
      <c r="B226" s="38"/>
      <c r="C226" s="131"/>
      <c r="D226" s="149"/>
      <c r="E226" s="149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</row>
    <row r="227" spans="1:16" ht="21">
      <c r="A227" s="52"/>
      <c r="B227" s="38"/>
      <c r="C227" s="131"/>
      <c r="D227" s="149"/>
      <c r="E227" s="149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</row>
    <row r="228" spans="1:16" ht="21">
      <c r="A228" s="52"/>
      <c r="B228" s="38"/>
      <c r="C228" s="131"/>
      <c r="D228" s="149"/>
      <c r="E228" s="149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</row>
    <row r="229" spans="1:16" ht="21">
      <c r="A229" s="52"/>
      <c r="B229" s="38"/>
      <c r="C229" s="131"/>
      <c r="D229" s="149"/>
      <c r="E229" s="149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</row>
    <row r="230" spans="1:16" ht="21">
      <c r="A230" s="52"/>
      <c r="B230" s="38"/>
      <c r="C230" s="131"/>
      <c r="D230" s="149"/>
      <c r="E230" s="149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</row>
    <row r="231" spans="1:16" ht="21">
      <c r="A231" s="52"/>
      <c r="B231" s="38"/>
      <c r="C231" s="131"/>
      <c r="D231" s="149"/>
      <c r="E231" s="149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</row>
    <row r="232" spans="1:16" ht="21">
      <c r="A232" s="52"/>
      <c r="B232" s="38"/>
      <c r="C232" s="131"/>
      <c r="D232" s="149"/>
      <c r="E232" s="149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</row>
    <row r="233" spans="1:16" ht="21">
      <c r="A233" s="52"/>
      <c r="B233" s="38"/>
      <c r="C233" s="131"/>
      <c r="D233" s="149"/>
      <c r="E233" s="149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</row>
    <row r="234" spans="1:16" ht="21">
      <c r="A234" s="52"/>
      <c r="B234" s="38"/>
      <c r="C234" s="131"/>
      <c r="D234" s="149"/>
      <c r="E234" s="149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</row>
    <row r="235" spans="1:16" ht="21">
      <c r="A235" s="52"/>
      <c r="B235" s="38"/>
      <c r="C235" s="131"/>
      <c r="D235" s="149"/>
      <c r="E235" s="149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</row>
    <row r="236" spans="1:16" ht="21">
      <c r="A236" s="52"/>
      <c r="B236" s="38"/>
      <c r="C236" s="131"/>
      <c r="D236" s="149"/>
      <c r="E236" s="149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</row>
    <row r="237" spans="1:16" ht="21">
      <c r="A237" s="52"/>
      <c r="B237" s="38"/>
      <c r="C237" s="131"/>
      <c r="D237" s="149"/>
      <c r="E237" s="149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</row>
    <row r="238" spans="1:16" ht="21">
      <c r="A238" s="52"/>
      <c r="B238" s="38"/>
      <c r="C238" s="131"/>
      <c r="D238" s="149"/>
      <c r="E238" s="149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</row>
    <row r="239" spans="1:16" ht="21">
      <c r="A239" s="52"/>
      <c r="B239" s="38"/>
      <c r="C239" s="131"/>
      <c r="D239" s="149"/>
      <c r="E239" s="149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</row>
    <row r="240" spans="1:16" ht="21">
      <c r="A240" s="52"/>
      <c r="B240" s="38"/>
      <c r="C240" s="131"/>
      <c r="D240" s="149"/>
      <c r="E240" s="149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</row>
    <row r="241" spans="1:16" ht="21">
      <c r="A241" s="52"/>
      <c r="B241" s="38"/>
      <c r="C241" s="131"/>
      <c r="D241" s="149"/>
      <c r="E241" s="149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</row>
    <row r="242" spans="1:16" ht="21">
      <c r="A242" s="52"/>
      <c r="B242" s="38"/>
      <c r="C242" s="131"/>
      <c r="D242" s="149"/>
      <c r="E242" s="149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</row>
    <row r="243" spans="1:16" ht="21">
      <c r="A243" s="52"/>
      <c r="B243" s="38"/>
      <c r="C243" s="131"/>
      <c r="D243" s="149"/>
      <c r="E243" s="149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</row>
    <row r="244" spans="1:16" ht="21">
      <c r="A244" s="52"/>
      <c r="B244" s="38"/>
      <c r="C244" s="131"/>
      <c r="D244" s="149"/>
      <c r="E244" s="149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</row>
    <row r="245" spans="1:16" ht="21">
      <c r="A245" s="52"/>
      <c r="B245" s="38"/>
      <c r="C245" s="131"/>
      <c r="D245" s="149"/>
      <c r="E245" s="149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</row>
    <row r="246" spans="1:16" ht="21">
      <c r="A246" s="52"/>
      <c r="B246" s="38"/>
      <c r="C246" s="131"/>
      <c r="D246" s="149"/>
      <c r="E246" s="149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</row>
    <row r="247" spans="1:16" ht="21">
      <c r="A247" s="52"/>
      <c r="B247" s="38"/>
      <c r="C247" s="131"/>
      <c r="D247" s="149"/>
      <c r="E247" s="149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</row>
    <row r="248" spans="1:16" ht="21">
      <c r="A248" s="52"/>
      <c r="B248" s="38"/>
      <c r="C248" s="131"/>
      <c r="D248" s="149"/>
      <c r="E248" s="149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</row>
    <row r="249" spans="1:16" ht="21">
      <c r="A249" s="52"/>
      <c r="B249" s="38"/>
      <c r="C249" s="131"/>
      <c r="D249" s="149"/>
      <c r="E249" s="149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</row>
    <row r="250" spans="1:16" ht="21">
      <c r="A250" s="52"/>
      <c r="B250" s="38"/>
      <c r="C250" s="131"/>
      <c r="D250" s="149"/>
      <c r="E250" s="149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</row>
    <row r="251" spans="1:16" ht="21">
      <c r="A251" s="52"/>
      <c r="B251" s="38"/>
      <c r="C251" s="131"/>
      <c r="D251" s="149"/>
      <c r="E251" s="149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</row>
    <row r="252" spans="1:16" ht="21">
      <c r="A252" s="52"/>
      <c r="B252" s="38"/>
      <c r="C252" s="131"/>
      <c r="D252" s="149"/>
      <c r="E252" s="149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</row>
    <row r="253" spans="1:16" ht="21">
      <c r="A253" s="52"/>
      <c r="B253" s="38"/>
      <c r="C253" s="131"/>
      <c r="D253" s="149"/>
      <c r="E253" s="149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</row>
    <row r="254" spans="1:16" ht="21">
      <c r="A254" s="52"/>
      <c r="B254" s="38"/>
      <c r="C254" s="131"/>
      <c r="D254" s="149"/>
      <c r="E254" s="149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</row>
    <row r="255" spans="1:16" ht="21">
      <c r="A255" s="52"/>
      <c r="B255" s="38"/>
      <c r="C255" s="131"/>
      <c r="D255" s="149"/>
      <c r="E255" s="149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</row>
    <row r="256" spans="1:16" ht="21">
      <c r="A256" s="52"/>
      <c r="B256" s="38"/>
      <c r="C256" s="131"/>
      <c r="D256" s="149"/>
      <c r="E256" s="149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</row>
    <row r="257" spans="1:16" ht="21">
      <c r="A257" s="52"/>
      <c r="B257" s="38"/>
      <c r="C257" s="131"/>
      <c r="D257" s="149"/>
      <c r="E257" s="149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</row>
    <row r="258" spans="1:16" ht="21">
      <c r="A258" s="52"/>
      <c r="B258" s="38"/>
      <c r="C258" s="131"/>
      <c r="D258" s="149"/>
      <c r="E258" s="149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</row>
    <row r="259" spans="1:16" ht="21">
      <c r="A259" s="52"/>
      <c r="B259" s="38"/>
      <c r="C259" s="131"/>
      <c r="D259" s="149"/>
      <c r="E259" s="149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</row>
    <row r="260" spans="1:16" ht="21">
      <c r="A260" s="52"/>
      <c r="B260" s="38"/>
      <c r="C260" s="131"/>
      <c r="D260" s="149"/>
      <c r="E260" s="149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</row>
    <row r="261" spans="1:16" ht="21">
      <c r="A261" s="52"/>
      <c r="B261" s="38"/>
      <c r="C261" s="131"/>
      <c r="D261" s="149"/>
      <c r="E261" s="149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</row>
    <row r="262" spans="1:16" ht="21">
      <c r="A262" s="52"/>
      <c r="B262" s="38"/>
      <c r="C262" s="131"/>
      <c r="D262" s="149"/>
      <c r="E262" s="149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</row>
    <row r="263" spans="1:16" ht="21">
      <c r="A263" s="52"/>
      <c r="B263" s="38"/>
      <c r="C263" s="131"/>
      <c r="D263" s="149"/>
      <c r="E263" s="149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</row>
    <row r="264" spans="1:16" ht="21">
      <c r="A264" s="52"/>
      <c r="B264" s="38"/>
      <c r="C264" s="131"/>
      <c r="D264" s="149"/>
      <c r="E264" s="149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</row>
    <row r="265" spans="1:16" ht="21">
      <c r="A265" s="52"/>
      <c r="B265" s="38"/>
      <c r="C265" s="131"/>
      <c r="D265" s="149"/>
      <c r="E265" s="149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</row>
    <row r="266" spans="1:16" ht="21">
      <c r="A266" s="52"/>
      <c r="B266" s="38"/>
      <c r="C266" s="131"/>
      <c r="D266" s="149"/>
      <c r="E266" s="149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</row>
    <row r="267" spans="1:16" ht="21">
      <c r="A267" s="52"/>
      <c r="B267" s="38"/>
      <c r="C267" s="131"/>
      <c r="D267" s="149"/>
      <c r="E267" s="149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</row>
    <row r="268" spans="1:16" ht="21">
      <c r="A268" s="52"/>
      <c r="B268" s="38"/>
      <c r="C268" s="131"/>
      <c r="D268" s="149"/>
      <c r="E268" s="149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</row>
    <row r="269" spans="1:16" ht="21">
      <c r="A269" s="52"/>
      <c r="B269" s="38"/>
      <c r="C269" s="131"/>
      <c r="D269" s="149"/>
      <c r="E269" s="149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</row>
    <row r="270" spans="1:16" ht="21">
      <c r="A270" s="52"/>
      <c r="B270" s="38"/>
      <c r="C270" s="131"/>
      <c r="D270" s="149"/>
      <c r="E270" s="149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</row>
    <row r="271" spans="1:16" ht="21">
      <c r="A271" s="52"/>
      <c r="B271" s="38"/>
      <c r="C271" s="131"/>
      <c r="D271" s="149"/>
      <c r="E271" s="149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</row>
    <row r="272" spans="1:16" ht="21">
      <c r="A272" s="52"/>
      <c r="B272" s="38"/>
      <c r="C272" s="131"/>
      <c r="D272" s="149"/>
      <c r="E272" s="149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</row>
    <row r="273" spans="1:16" ht="21">
      <c r="A273" s="52"/>
      <c r="B273" s="38"/>
      <c r="C273" s="131"/>
      <c r="D273" s="149"/>
      <c r="E273" s="149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</row>
    <row r="274" spans="1:16" ht="21">
      <c r="A274" s="52"/>
      <c r="B274" s="38"/>
      <c r="C274" s="131"/>
      <c r="D274" s="149"/>
      <c r="E274" s="149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</row>
    <row r="275" spans="1:16" ht="21">
      <c r="A275" s="52"/>
      <c r="B275" s="38"/>
      <c r="C275" s="131"/>
      <c r="D275" s="149"/>
      <c r="E275" s="149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</row>
    <row r="276" spans="1:16" ht="21">
      <c r="A276" s="52"/>
      <c r="B276" s="38"/>
      <c r="C276" s="131"/>
      <c r="D276" s="149"/>
      <c r="E276" s="149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</row>
    <row r="277" spans="1:16" ht="21">
      <c r="A277" s="52"/>
      <c r="B277" s="38"/>
      <c r="C277" s="131"/>
      <c r="D277" s="149"/>
      <c r="E277" s="149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</row>
    <row r="278" spans="1:16" ht="21">
      <c r="A278" s="52"/>
      <c r="B278" s="38"/>
      <c r="C278" s="131"/>
      <c r="D278" s="149"/>
      <c r="E278" s="149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</row>
    <row r="279" spans="1:16" ht="21">
      <c r="A279" s="52"/>
      <c r="B279" s="38"/>
      <c r="C279" s="131"/>
      <c r="D279" s="149"/>
      <c r="E279" s="149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</row>
    <row r="280" spans="1:16" ht="21">
      <c r="A280" s="52"/>
      <c r="B280" s="38"/>
      <c r="C280" s="131"/>
      <c r="D280" s="149"/>
      <c r="E280" s="149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</row>
    <row r="281" spans="1:16" ht="21">
      <c r="A281" s="52"/>
      <c r="B281" s="38"/>
      <c r="C281" s="131"/>
      <c r="D281" s="149"/>
      <c r="E281" s="149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</row>
    <row r="282" spans="1:16" ht="21">
      <c r="A282" s="52"/>
      <c r="B282" s="38"/>
      <c r="C282" s="131"/>
      <c r="D282" s="149"/>
      <c r="E282" s="149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</row>
    <row r="283" spans="1:16" ht="21">
      <c r="A283" s="52"/>
      <c r="B283" s="38"/>
      <c r="C283" s="131"/>
      <c r="D283" s="149"/>
      <c r="E283" s="149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</row>
    <row r="284" spans="1:16" ht="21">
      <c r="A284" s="52"/>
      <c r="B284" s="38"/>
      <c r="C284" s="131"/>
      <c r="D284" s="149"/>
      <c r="E284" s="149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</row>
    <row r="285" spans="1:16" ht="21">
      <c r="A285" s="52"/>
      <c r="B285" s="38"/>
      <c r="C285" s="131"/>
      <c r="D285" s="149"/>
      <c r="E285" s="149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</row>
    <row r="286" spans="1:16" ht="21">
      <c r="A286" s="52"/>
      <c r="B286" s="38"/>
      <c r="C286" s="131"/>
      <c r="D286" s="149"/>
      <c r="E286" s="149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</row>
    <row r="287" spans="1:16" ht="21">
      <c r="A287" s="52"/>
      <c r="B287" s="38"/>
      <c r="C287" s="131"/>
      <c r="D287" s="149"/>
      <c r="E287" s="149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</row>
    <row r="288" spans="1:16" ht="21">
      <c r="A288" s="52"/>
      <c r="B288" s="38"/>
      <c r="C288" s="131"/>
      <c r="D288" s="149"/>
      <c r="E288" s="149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</row>
    <row r="289" spans="1:16" ht="21">
      <c r="A289" s="52"/>
      <c r="B289" s="38"/>
      <c r="C289" s="131"/>
      <c r="D289" s="149"/>
      <c r="E289" s="149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</row>
    <row r="290" spans="1:16" ht="21">
      <c r="A290" s="52"/>
      <c r="B290" s="38"/>
      <c r="C290" s="131"/>
      <c r="D290" s="149"/>
      <c r="E290" s="149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</row>
    <row r="291" spans="1:16" ht="21">
      <c r="A291" s="52"/>
      <c r="B291" s="38"/>
      <c r="C291" s="131"/>
      <c r="D291" s="149"/>
      <c r="E291" s="149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</row>
    <row r="292" spans="1:16" ht="21">
      <c r="A292" s="52"/>
      <c r="B292" s="38"/>
      <c r="C292" s="131"/>
      <c r="D292" s="149"/>
      <c r="E292" s="149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</row>
    <row r="293" spans="1:16" ht="21">
      <c r="A293" s="52"/>
      <c r="B293" s="38"/>
      <c r="C293" s="131"/>
      <c r="D293" s="149"/>
      <c r="E293" s="149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</row>
    <row r="294" spans="1:16" ht="21">
      <c r="A294" s="52"/>
      <c r="B294" s="38"/>
      <c r="C294" s="131"/>
      <c r="D294" s="149"/>
      <c r="E294" s="149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</row>
    <row r="295" spans="1:16" ht="21">
      <c r="A295" s="52"/>
      <c r="B295" s="38"/>
      <c r="C295" s="131"/>
      <c r="D295" s="149"/>
      <c r="E295" s="149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</row>
    <row r="296" spans="1:16" ht="21">
      <c r="A296" s="52"/>
      <c r="B296" s="38"/>
      <c r="C296" s="131"/>
      <c r="D296" s="149"/>
      <c r="E296" s="149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</row>
    <row r="297" spans="1:16" ht="21">
      <c r="A297" s="52"/>
      <c r="B297" s="38"/>
      <c r="C297" s="131"/>
      <c r="D297" s="149"/>
      <c r="E297" s="149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</row>
    <row r="298" spans="1:16" ht="21">
      <c r="A298" s="52"/>
      <c r="B298" s="38"/>
      <c r="C298" s="131"/>
      <c r="D298" s="149"/>
      <c r="E298" s="149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</row>
    <row r="299" spans="1:16" ht="21">
      <c r="A299" s="52"/>
      <c r="B299" s="38"/>
      <c r="C299" s="131"/>
      <c r="D299" s="149"/>
      <c r="E299" s="149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</row>
    <row r="300" spans="1:16" ht="21">
      <c r="A300" s="52"/>
      <c r="B300" s="38"/>
      <c r="C300" s="131"/>
      <c r="D300" s="149"/>
      <c r="E300" s="149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</row>
    <row r="301" spans="1:16" ht="21">
      <c r="A301" s="52"/>
      <c r="B301" s="38"/>
      <c r="C301" s="131"/>
      <c r="D301" s="149"/>
      <c r="E301" s="149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</row>
    <row r="302" spans="1:16" ht="21">
      <c r="A302" s="52"/>
      <c r="B302" s="38"/>
      <c r="C302" s="131"/>
      <c r="D302" s="149"/>
      <c r="E302" s="149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</row>
    <row r="303" spans="1:16" ht="21">
      <c r="A303" s="52"/>
      <c r="B303" s="38"/>
      <c r="C303" s="131"/>
      <c r="D303" s="149"/>
      <c r="E303" s="149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</row>
    <row r="304" spans="1:16" ht="21">
      <c r="A304" s="52"/>
      <c r="B304" s="38"/>
      <c r="C304" s="131"/>
      <c r="D304" s="149"/>
      <c r="E304" s="149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</row>
    <row r="305" spans="1:16" ht="21">
      <c r="A305" s="52"/>
      <c r="B305" s="38"/>
      <c r="C305" s="131"/>
      <c r="D305" s="149"/>
      <c r="E305" s="149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</row>
    <row r="306" spans="1:16" ht="21">
      <c r="A306" s="52"/>
      <c r="B306" s="38"/>
      <c r="C306" s="131"/>
      <c r="D306" s="149"/>
      <c r="E306" s="149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</row>
    <row r="307" spans="1:16" ht="21">
      <c r="A307" s="52"/>
      <c r="B307" s="38"/>
      <c r="C307" s="131"/>
      <c r="D307" s="149"/>
      <c r="E307" s="149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</row>
    <row r="308" spans="1:16" ht="21">
      <c r="A308" s="52"/>
      <c r="B308" s="38"/>
      <c r="C308" s="131"/>
      <c r="D308" s="149"/>
      <c r="E308" s="149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</row>
    <row r="309" spans="1:16" ht="21">
      <c r="A309" s="52"/>
      <c r="B309" s="38"/>
      <c r="C309" s="131"/>
      <c r="D309" s="149"/>
      <c r="E309" s="149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</row>
    <row r="310" spans="1:16" ht="21">
      <c r="A310" s="52"/>
      <c r="B310" s="38"/>
      <c r="C310" s="131"/>
      <c r="D310" s="149"/>
      <c r="E310" s="149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</row>
    <row r="311" spans="1:16" ht="21">
      <c r="A311" s="52"/>
      <c r="B311" s="38"/>
      <c r="C311" s="131"/>
      <c r="D311" s="149"/>
      <c r="E311" s="149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</row>
    <row r="312" spans="1:16" ht="21">
      <c r="A312" s="52"/>
      <c r="B312" s="38"/>
      <c r="C312" s="131"/>
      <c r="D312" s="149"/>
      <c r="E312" s="149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</row>
    <row r="313" spans="1:16" ht="21">
      <c r="A313" s="52"/>
      <c r="B313" s="38"/>
      <c r="C313" s="131"/>
      <c r="D313" s="149"/>
      <c r="E313" s="149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</row>
    <row r="314" spans="1:16" ht="21">
      <c r="A314" s="52"/>
      <c r="B314" s="38"/>
      <c r="C314" s="131"/>
      <c r="D314" s="149"/>
      <c r="E314" s="149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</row>
    <row r="315" spans="1:16" ht="21">
      <c r="A315" s="52"/>
      <c r="B315" s="38"/>
      <c r="C315" s="131"/>
      <c r="D315" s="149"/>
      <c r="E315" s="149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</row>
    <row r="316" spans="1:16" ht="21">
      <c r="A316" s="52"/>
      <c r="B316" s="38"/>
      <c r="C316" s="131"/>
      <c r="D316" s="149"/>
      <c r="E316" s="149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</row>
    <row r="317" spans="1:16" ht="21">
      <c r="A317" s="52"/>
      <c r="B317" s="38"/>
      <c r="C317" s="131"/>
      <c r="D317" s="149"/>
      <c r="E317" s="149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</row>
    <row r="318" spans="1:16" ht="21">
      <c r="A318" s="52"/>
      <c r="B318" s="38"/>
      <c r="C318" s="131"/>
      <c r="D318" s="149"/>
      <c r="E318" s="149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</row>
    <row r="319" spans="1:16" ht="21">
      <c r="A319" s="52"/>
      <c r="B319" s="38"/>
      <c r="C319" s="131"/>
      <c r="D319" s="149"/>
      <c r="E319" s="149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</row>
    <row r="320" spans="1:16" ht="21">
      <c r="A320" s="52"/>
      <c r="B320" s="38"/>
      <c r="C320" s="131"/>
      <c r="D320" s="149"/>
      <c r="E320" s="149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</row>
    <row r="321" spans="1:16" ht="21">
      <c r="A321" s="52"/>
      <c r="B321" s="38"/>
      <c r="C321" s="131"/>
      <c r="D321" s="149"/>
      <c r="E321" s="149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</row>
    <row r="322" spans="1:16" ht="21">
      <c r="A322" s="52"/>
      <c r="B322" s="38"/>
      <c r="C322" s="131"/>
      <c r="D322" s="149"/>
      <c r="E322" s="149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</row>
    <row r="323" spans="1:16" ht="21">
      <c r="A323" s="52"/>
      <c r="B323" s="38"/>
      <c r="C323" s="131"/>
      <c r="D323" s="149"/>
      <c r="E323" s="149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</row>
    <row r="324" spans="1:16" ht="21">
      <c r="A324" s="52"/>
      <c r="B324" s="38"/>
      <c r="C324" s="131"/>
      <c r="D324" s="149"/>
      <c r="E324" s="149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</row>
    <row r="325" spans="1:16" ht="21">
      <c r="A325" s="52"/>
      <c r="B325" s="38"/>
      <c r="C325" s="131"/>
      <c r="D325" s="149"/>
      <c r="E325" s="149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</row>
    <row r="326" spans="1:16" ht="21">
      <c r="A326" s="52"/>
      <c r="B326" s="38"/>
      <c r="C326" s="131"/>
      <c r="D326" s="149"/>
      <c r="E326" s="149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</row>
    <row r="327" spans="1:16" ht="21">
      <c r="A327" s="52"/>
      <c r="B327" s="38"/>
      <c r="C327" s="131"/>
      <c r="D327" s="149"/>
      <c r="E327" s="149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</row>
    <row r="328" spans="1:16" ht="21">
      <c r="A328" s="52"/>
      <c r="B328" s="38"/>
      <c r="C328" s="131"/>
      <c r="D328" s="149"/>
      <c r="E328" s="149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</row>
    <row r="329" spans="1:16" ht="21">
      <c r="A329" s="52"/>
      <c r="B329" s="38"/>
      <c r="C329" s="131"/>
      <c r="D329" s="149"/>
      <c r="E329" s="149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</row>
    <row r="330" spans="1:16" ht="21">
      <c r="A330" s="52"/>
      <c r="B330" s="38"/>
      <c r="C330" s="131"/>
      <c r="D330" s="149"/>
      <c r="E330" s="149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</row>
    <row r="331" spans="1:16" ht="21">
      <c r="A331" s="52"/>
      <c r="B331" s="38"/>
      <c r="C331" s="131"/>
      <c r="D331" s="149"/>
      <c r="E331" s="149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</row>
    <row r="332" spans="1:16" ht="21">
      <c r="A332" s="52"/>
      <c r="B332" s="38"/>
      <c r="C332" s="131"/>
      <c r="D332" s="149"/>
      <c r="E332" s="149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</row>
    <row r="333" spans="1:16" ht="21">
      <c r="A333" s="52"/>
      <c r="B333" s="38"/>
      <c r="C333" s="131"/>
      <c r="D333" s="149"/>
      <c r="E333" s="149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</row>
    <row r="334" spans="1:16" ht="21">
      <c r="A334" s="52"/>
      <c r="B334" s="38"/>
      <c r="C334" s="131"/>
      <c r="D334" s="149"/>
      <c r="E334" s="149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</row>
    <row r="335" spans="1:16" ht="21">
      <c r="A335" s="52"/>
      <c r="B335" s="38"/>
      <c r="C335" s="131"/>
      <c r="D335" s="149"/>
      <c r="E335" s="149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</row>
    <row r="336" spans="1:16" ht="21">
      <c r="A336" s="52"/>
      <c r="B336" s="38"/>
      <c r="C336" s="131"/>
      <c r="D336" s="149"/>
      <c r="E336" s="149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</row>
    <row r="337" spans="1:16" ht="21">
      <c r="A337" s="52"/>
      <c r="B337" s="38"/>
      <c r="C337" s="131"/>
      <c r="D337" s="149"/>
      <c r="E337" s="149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</row>
    <row r="338" spans="1:16" ht="21">
      <c r="A338" s="52"/>
      <c r="B338" s="38"/>
      <c r="C338" s="131"/>
      <c r="D338" s="149"/>
      <c r="E338" s="149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</row>
    <row r="339" spans="1:16" ht="21">
      <c r="A339" s="52"/>
      <c r="B339" s="38"/>
      <c r="C339" s="131"/>
      <c r="D339" s="149"/>
      <c r="E339" s="149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</row>
    <row r="340" spans="1:16" ht="21">
      <c r="A340" s="52"/>
      <c r="B340" s="38"/>
      <c r="C340" s="131"/>
      <c r="D340" s="149"/>
      <c r="E340" s="149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</row>
    <row r="341" spans="1:16" ht="21">
      <c r="A341" s="52"/>
      <c r="B341" s="38"/>
      <c r="C341" s="131"/>
      <c r="D341" s="149"/>
      <c r="E341" s="149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</row>
    <row r="342" spans="1:16" ht="21">
      <c r="A342" s="52"/>
      <c r="B342" s="38"/>
      <c r="C342" s="131"/>
      <c r="D342" s="149"/>
      <c r="E342" s="149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</row>
    <row r="343" spans="1:16" ht="21">
      <c r="A343" s="52"/>
      <c r="B343" s="38"/>
      <c r="C343" s="131"/>
      <c r="D343" s="149"/>
      <c r="E343" s="149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</row>
    <row r="344" spans="1:16" ht="21">
      <c r="A344" s="52"/>
      <c r="B344" s="38"/>
      <c r="C344" s="131"/>
      <c r="D344" s="149"/>
      <c r="E344" s="149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</row>
    <row r="345" spans="1:16" ht="21">
      <c r="A345" s="52"/>
      <c r="B345" s="38"/>
      <c r="C345" s="131"/>
      <c r="D345" s="149"/>
      <c r="E345" s="149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</row>
    <row r="346" spans="1:16" ht="21">
      <c r="A346" s="52"/>
      <c r="B346" s="38"/>
      <c r="C346" s="131"/>
      <c r="D346" s="149"/>
      <c r="E346" s="149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</row>
    <row r="347" spans="1:16" ht="21">
      <c r="A347" s="52"/>
      <c r="B347" s="38"/>
      <c r="C347" s="131"/>
      <c r="D347" s="149"/>
      <c r="E347" s="149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</row>
    <row r="348" spans="1:16" ht="21">
      <c r="A348" s="52"/>
      <c r="B348" s="38"/>
      <c r="C348" s="131"/>
      <c r="D348" s="149"/>
      <c r="E348" s="149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</row>
    <row r="349" spans="1:16" ht="21">
      <c r="A349" s="52"/>
      <c r="B349" s="38"/>
      <c r="C349" s="131"/>
      <c r="D349" s="149"/>
      <c r="E349" s="149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</row>
    <row r="350" spans="1:16" ht="21">
      <c r="A350" s="52"/>
      <c r="B350" s="38"/>
      <c r="C350" s="131"/>
      <c r="D350" s="149"/>
      <c r="E350" s="149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</row>
    <row r="351" spans="1:16" ht="21">
      <c r="A351" s="52"/>
      <c r="B351" s="38"/>
      <c r="C351" s="131"/>
      <c r="D351" s="149"/>
      <c r="E351" s="149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</row>
    <row r="352" spans="1:16" ht="21">
      <c r="A352" s="52"/>
      <c r="B352" s="38"/>
      <c r="C352" s="131"/>
      <c r="D352" s="149"/>
      <c r="E352" s="149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</row>
    <row r="353" spans="1:16" ht="21">
      <c r="A353" s="52"/>
      <c r="B353" s="38"/>
      <c r="C353" s="131"/>
      <c r="D353" s="149"/>
      <c r="E353" s="149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</row>
    <row r="354" spans="1:16" ht="21">
      <c r="A354" s="52"/>
      <c r="B354" s="38"/>
      <c r="C354" s="131"/>
      <c r="D354" s="149"/>
      <c r="E354" s="149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</row>
    <row r="355" spans="1:16" ht="21">
      <c r="A355" s="52"/>
      <c r="B355" s="38"/>
      <c r="C355" s="131"/>
      <c r="D355" s="149"/>
      <c r="E355" s="149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</row>
    <row r="356" spans="1:16" ht="21">
      <c r="A356" s="52"/>
      <c r="B356" s="38"/>
      <c r="C356" s="131"/>
      <c r="D356" s="149"/>
      <c r="E356" s="149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</row>
    <row r="357" spans="1:16" ht="21">
      <c r="A357" s="52"/>
      <c r="B357" s="38"/>
      <c r="C357" s="131"/>
      <c r="D357" s="149"/>
      <c r="E357" s="149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</row>
    <row r="358" spans="1:16" ht="21">
      <c r="A358" s="52"/>
      <c r="B358" s="38"/>
      <c r="C358" s="131"/>
      <c r="D358" s="149"/>
      <c r="E358" s="149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</row>
    <row r="359" spans="1:16" ht="21">
      <c r="A359" s="52"/>
      <c r="B359" s="38"/>
      <c r="C359" s="131"/>
      <c r="D359" s="149"/>
      <c r="E359" s="149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</row>
    <row r="360" spans="1:16" ht="21">
      <c r="A360" s="52"/>
      <c r="B360" s="38"/>
      <c r="C360" s="131"/>
      <c r="D360" s="149"/>
      <c r="E360" s="149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</row>
    <row r="361" spans="1:16" ht="21">
      <c r="A361" s="52"/>
      <c r="B361" s="38"/>
      <c r="C361" s="131"/>
      <c r="D361" s="149"/>
      <c r="E361" s="149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</row>
    <row r="362" spans="1:16" ht="21">
      <c r="A362" s="52"/>
      <c r="B362" s="38"/>
      <c r="C362" s="131"/>
      <c r="D362" s="149"/>
      <c r="E362" s="149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</row>
    <row r="363" spans="1:16" ht="21">
      <c r="A363" s="52"/>
      <c r="B363" s="38"/>
      <c r="C363" s="131"/>
      <c r="D363" s="149"/>
      <c r="E363" s="149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</row>
    <row r="364" spans="1:16" ht="21">
      <c r="A364" s="52"/>
      <c r="B364" s="38"/>
      <c r="C364" s="131"/>
      <c r="D364" s="149"/>
      <c r="E364" s="149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</row>
    <row r="365" spans="1:16" ht="21">
      <c r="A365" s="52"/>
      <c r="B365" s="38"/>
      <c r="C365" s="131"/>
      <c r="D365" s="149"/>
      <c r="E365" s="149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</row>
    <row r="366" spans="1:16" ht="21">
      <c r="A366" s="52"/>
      <c r="B366" s="38"/>
      <c r="C366" s="131"/>
      <c r="D366" s="149"/>
      <c r="E366" s="149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</row>
    <row r="367" spans="1:16" ht="21">
      <c r="A367" s="52"/>
      <c r="B367" s="38"/>
      <c r="C367" s="131"/>
      <c r="D367" s="149"/>
      <c r="E367" s="149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</row>
    <row r="368" spans="1:16" ht="21">
      <c r="A368" s="52"/>
      <c r="B368" s="38"/>
      <c r="C368" s="131"/>
      <c r="D368" s="149"/>
      <c r="E368" s="149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</row>
    <row r="369" spans="1:16" ht="21">
      <c r="A369" s="52"/>
      <c r="B369" s="38"/>
      <c r="C369" s="131"/>
      <c r="D369" s="149"/>
      <c r="E369" s="149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</row>
    <row r="370" spans="1:16" ht="21">
      <c r="A370" s="52"/>
      <c r="B370" s="38"/>
      <c r="C370" s="131"/>
      <c r="D370" s="149"/>
      <c r="E370" s="149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</row>
    <row r="371" spans="1:16" ht="21">
      <c r="A371" s="52"/>
      <c r="B371" s="38"/>
      <c r="C371" s="131"/>
      <c r="D371" s="149"/>
      <c r="E371" s="149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</row>
    <row r="372" spans="1:16" ht="21">
      <c r="A372" s="52"/>
      <c r="B372" s="38"/>
      <c r="C372" s="131"/>
      <c r="D372" s="149"/>
      <c r="E372" s="149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</row>
    <row r="373" spans="1:16" ht="21">
      <c r="A373" s="52"/>
      <c r="B373" s="38"/>
      <c r="C373" s="131"/>
      <c r="D373" s="149"/>
      <c r="E373" s="149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</row>
    <row r="374" spans="1:16" ht="21">
      <c r="A374" s="52"/>
      <c r="B374" s="38"/>
      <c r="C374" s="131"/>
      <c r="D374" s="149"/>
      <c r="E374" s="149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</row>
    <row r="375" spans="1:16" ht="21">
      <c r="A375" s="52"/>
      <c r="B375" s="38"/>
      <c r="C375" s="131"/>
      <c r="D375" s="149"/>
      <c r="E375" s="149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</row>
    <row r="376" spans="1:16" ht="21">
      <c r="A376" s="52"/>
      <c r="B376" s="38"/>
      <c r="C376" s="131"/>
      <c r="D376" s="149"/>
      <c r="E376" s="149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</row>
    <row r="377" spans="1:16" ht="21">
      <c r="A377" s="52"/>
      <c r="B377" s="38"/>
      <c r="C377" s="131"/>
      <c r="D377" s="149"/>
      <c r="E377" s="149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</row>
    <row r="378" spans="1:16" ht="21">
      <c r="A378" s="52"/>
      <c r="B378" s="38"/>
      <c r="C378" s="131"/>
      <c r="D378" s="149"/>
      <c r="E378" s="149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</row>
    <row r="379" spans="1:16" ht="21">
      <c r="A379" s="52"/>
      <c r="B379" s="38"/>
      <c r="C379" s="131"/>
      <c r="D379" s="149"/>
      <c r="E379" s="149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</row>
    <row r="380" spans="1:16" ht="21">
      <c r="A380" s="52"/>
      <c r="B380" s="38"/>
      <c r="C380" s="131"/>
      <c r="D380" s="149"/>
      <c r="E380" s="149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</row>
    <row r="381" spans="1:16" ht="21">
      <c r="A381" s="52"/>
      <c r="B381" s="38"/>
      <c r="C381" s="131"/>
      <c r="D381" s="149"/>
      <c r="E381" s="149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</row>
    <row r="382" spans="1:16" ht="21">
      <c r="A382" s="52"/>
      <c r="B382" s="38"/>
      <c r="C382" s="131"/>
      <c r="D382" s="149"/>
      <c r="E382" s="149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</row>
    <row r="383" spans="1:16" ht="21">
      <c r="A383" s="52"/>
      <c r="B383" s="38"/>
      <c r="C383" s="131"/>
      <c r="D383" s="149"/>
      <c r="E383" s="149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</row>
    <row r="384" spans="1:16" ht="21">
      <c r="A384" s="52"/>
      <c r="B384" s="38"/>
      <c r="C384" s="131"/>
      <c r="D384" s="149"/>
      <c r="E384" s="149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</row>
    <row r="385" spans="1:16" ht="21">
      <c r="A385" s="52"/>
      <c r="B385" s="38"/>
      <c r="C385" s="131"/>
      <c r="D385" s="149"/>
      <c r="E385" s="149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</row>
    <row r="386" spans="1:16" ht="21">
      <c r="A386" s="52"/>
      <c r="B386" s="38"/>
      <c r="C386" s="131"/>
      <c r="D386" s="149"/>
      <c r="E386" s="149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</row>
    <row r="387" spans="1:16" ht="21">
      <c r="A387" s="52"/>
      <c r="B387" s="38"/>
      <c r="C387" s="131"/>
      <c r="D387" s="149"/>
      <c r="E387" s="149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</row>
    <row r="388" spans="1:16" ht="21">
      <c r="A388" s="52"/>
      <c r="B388" s="38"/>
      <c r="C388" s="131"/>
      <c r="D388" s="149"/>
      <c r="E388" s="149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</row>
    <row r="389" spans="1:16" ht="21">
      <c r="A389" s="52"/>
      <c r="B389" s="38"/>
      <c r="C389" s="131"/>
      <c r="D389" s="149"/>
      <c r="E389" s="149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</row>
    <row r="390" spans="1:16" ht="21">
      <c r="A390" s="52"/>
      <c r="B390" s="38"/>
      <c r="C390" s="131"/>
      <c r="D390" s="149"/>
      <c r="E390" s="149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</row>
    <row r="391" spans="1:16" ht="21">
      <c r="A391" s="52"/>
      <c r="B391" s="38"/>
      <c r="C391" s="131"/>
      <c r="D391" s="149"/>
      <c r="E391" s="149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</row>
    <row r="392" spans="1:16" ht="21">
      <c r="A392" s="52"/>
      <c r="B392" s="38"/>
      <c r="C392" s="131"/>
      <c r="D392" s="149"/>
      <c r="E392" s="149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</row>
    <row r="393" spans="1:16" ht="21">
      <c r="A393" s="52"/>
      <c r="B393" s="38"/>
      <c r="C393" s="131"/>
      <c r="D393" s="149"/>
      <c r="E393" s="149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</row>
    <row r="394" spans="1:16" ht="21">
      <c r="A394" s="52"/>
      <c r="B394" s="38"/>
      <c r="C394" s="131"/>
      <c r="D394" s="149"/>
      <c r="E394" s="149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</row>
    <row r="395" spans="1:16" ht="21">
      <c r="A395" s="52"/>
      <c r="B395" s="38"/>
      <c r="C395" s="131"/>
      <c r="D395" s="149"/>
      <c r="E395" s="149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</row>
    <row r="396" spans="1:16" ht="21">
      <c r="A396" s="52"/>
      <c r="B396" s="38"/>
      <c r="C396" s="131"/>
      <c r="D396" s="149"/>
      <c r="E396" s="149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</row>
    <row r="397" spans="1:16" ht="21">
      <c r="A397" s="52"/>
      <c r="B397" s="38"/>
      <c r="C397" s="131"/>
      <c r="D397" s="149"/>
      <c r="E397" s="149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</row>
    <row r="398" spans="1:16" ht="21">
      <c r="A398" s="52"/>
      <c r="B398" s="38"/>
      <c r="C398" s="131"/>
      <c r="D398" s="149"/>
      <c r="E398" s="149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</row>
    <row r="399" spans="1:16" ht="21">
      <c r="A399" s="52"/>
      <c r="B399" s="38"/>
      <c r="C399" s="131"/>
      <c r="D399" s="149"/>
      <c r="E399" s="149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</row>
    <row r="400" spans="1:16" ht="21">
      <c r="A400" s="52"/>
      <c r="B400" s="38"/>
      <c r="C400" s="131"/>
      <c r="D400" s="149"/>
      <c r="E400" s="149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</row>
    <row r="401" spans="1:16" ht="21">
      <c r="A401" s="52"/>
      <c r="B401" s="38"/>
      <c r="C401" s="131"/>
      <c r="D401" s="149"/>
      <c r="E401" s="149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</row>
    <row r="402" spans="1:16" ht="21">
      <c r="A402" s="52"/>
      <c r="B402" s="38"/>
      <c r="C402" s="131"/>
      <c r="D402" s="149"/>
      <c r="E402" s="149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</row>
    <row r="403" spans="1:16" ht="21">
      <c r="A403" s="52"/>
      <c r="B403" s="38"/>
      <c r="C403" s="131"/>
      <c r="D403" s="149"/>
      <c r="E403" s="149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</row>
    <row r="404" spans="1:16" ht="21">
      <c r="A404" s="52"/>
      <c r="B404" s="38"/>
      <c r="C404" s="131"/>
      <c r="D404" s="149"/>
      <c r="E404" s="149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</row>
    <row r="405" spans="1:16" ht="21">
      <c r="A405" s="52"/>
      <c r="B405" s="38"/>
      <c r="C405" s="131"/>
      <c r="D405" s="149"/>
      <c r="E405" s="149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</row>
    <row r="406" spans="1:16" ht="21">
      <c r="A406" s="52"/>
      <c r="B406" s="38"/>
      <c r="C406" s="131"/>
      <c r="D406" s="149"/>
      <c r="E406" s="149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</row>
    <row r="407" spans="1:16" ht="21">
      <c r="A407" s="52"/>
      <c r="B407" s="38"/>
      <c r="C407" s="131"/>
      <c r="D407" s="149"/>
      <c r="E407" s="149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</row>
    <row r="408" spans="1:16" ht="21">
      <c r="A408" s="52"/>
      <c r="B408" s="38"/>
      <c r="C408" s="131"/>
      <c r="D408" s="149"/>
      <c r="E408" s="149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</row>
    <row r="409" spans="1:16" ht="21">
      <c r="A409" s="52"/>
      <c r="B409" s="38"/>
      <c r="C409" s="131"/>
      <c r="D409" s="149"/>
      <c r="E409" s="149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</row>
    <row r="410" spans="1:16" ht="21">
      <c r="A410" s="52"/>
      <c r="B410" s="38"/>
      <c r="C410" s="131"/>
      <c r="D410" s="149"/>
      <c r="E410" s="149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</row>
    <row r="411" spans="1:16" ht="21">
      <c r="A411" s="52"/>
      <c r="B411" s="38"/>
      <c r="C411" s="131"/>
      <c r="D411" s="149"/>
      <c r="E411" s="149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</row>
    <row r="412" spans="1:16" ht="21">
      <c r="A412" s="52"/>
      <c r="B412" s="38"/>
      <c r="C412" s="131"/>
      <c r="D412" s="149"/>
      <c r="E412" s="149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</row>
    <row r="413" spans="1:16" ht="21">
      <c r="A413" s="52"/>
      <c r="B413" s="38"/>
      <c r="C413" s="131"/>
      <c r="D413" s="149"/>
      <c r="E413" s="149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</row>
    <row r="414" spans="1:16" ht="21">
      <c r="A414" s="52"/>
      <c r="B414" s="38"/>
      <c r="C414" s="131"/>
      <c r="D414" s="149"/>
      <c r="E414" s="149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</row>
    <row r="415" spans="1:16" ht="21">
      <c r="A415" s="52"/>
      <c r="B415" s="38"/>
      <c r="C415" s="131"/>
      <c r="D415" s="149"/>
      <c r="E415" s="149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</row>
    <row r="416" spans="1:16" ht="21">
      <c r="A416" s="52"/>
      <c r="B416" s="38"/>
      <c r="C416" s="131"/>
      <c r="D416" s="149"/>
      <c r="E416" s="149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</row>
    <row r="417" spans="1:16" ht="21">
      <c r="A417" s="52"/>
      <c r="B417" s="38"/>
      <c r="C417" s="131"/>
      <c r="D417" s="149"/>
      <c r="E417" s="149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</row>
    <row r="418" spans="1:16" ht="21">
      <c r="A418" s="52"/>
      <c r="B418" s="38"/>
      <c r="C418" s="131"/>
      <c r="D418" s="149"/>
      <c r="E418" s="149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</row>
    <row r="419" spans="1:16" ht="21">
      <c r="A419" s="52"/>
      <c r="B419" s="38"/>
      <c r="C419" s="131"/>
      <c r="D419" s="149"/>
      <c r="E419" s="149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</row>
    <row r="420" spans="1:16" ht="21">
      <c r="A420" s="52"/>
      <c r="B420" s="38"/>
      <c r="C420" s="131"/>
      <c r="D420" s="149"/>
      <c r="E420" s="149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</row>
    <row r="421" spans="1:16" ht="21">
      <c r="A421" s="52"/>
      <c r="B421" s="38"/>
      <c r="C421" s="131"/>
      <c r="D421" s="149"/>
      <c r="E421" s="149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</row>
    <row r="422" spans="1:16" ht="21">
      <c r="A422" s="52"/>
      <c r="B422" s="38"/>
      <c r="C422" s="131"/>
      <c r="D422" s="149"/>
      <c r="E422" s="149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</row>
    <row r="423" spans="1:16" ht="21">
      <c r="A423" s="52"/>
      <c r="B423" s="38"/>
      <c r="C423" s="131"/>
      <c r="D423" s="149"/>
      <c r="E423" s="149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</row>
    <row r="424" spans="1:16" ht="21">
      <c r="A424" s="52"/>
      <c r="B424" s="38"/>
      <c r="C424" s="131"/>
      <c r="D424" s="149"/>
      <c r="E424" s="149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</row>
    <row r="425" spans="1:16" ht="21">
      <c r="A425" s="52"/>
      <c r="B425" s="38"/>
      <c r="C425" s="131"/>
      <c r="D425" s="149"/>
      <c r="E425" s="149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</row>
    <row r="426" spans="1:16" ht="21">
      <c r="A426" s="52"/>
      <c r="B426" s="38"/>
      <c r="C426" s="131"/>
      <c r="D426" s="149"/>
      <c r="E426" s="149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</row>
    <row r="427" spans="1:16" ht="21">
      <c r="A427" s="52"/>
      <c r="B427" s="38"/>
      <c r="C427" s="131"/>
      <c r="D427" s="149"/>
      <c r="E427" s="149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</row>
    <row r="428" spans="1:16" ht="21">
      <c r="A428" s="52"/>
      <c r="B428" s="38"/>
      <c r="C428" s="131"/>
      <c r="D428" s="149"/>
      <c r="E428" s="149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</row>
    <row r="429" spans="1:16" ht="21">
      <c r="A429" s="52"/>
      <c r="B429" s="38"/>
      <c r="C429" s="131"/>
      <c r="D429" s="149"/>
      <c r="E429" s="149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</row>
    <row r="430" spans="1:16" ht="21">
      <c r="A430" s="52"/>
      <c r="B430" s="38"/>
      <c r="C430" s="131"/>
      <c r="D430" s="149"/>
      <c r="E430" s="149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</row>
    <row r="431" spans="1:16" ht="21">
      <c r="A431" s="52"/>
      <c r="B431" s="38"/>
      <c r="C431" s="131"/>
      <c r="D431" s="149"/>
      <c r="E431" s="149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</row>
    <row r="432" spans="1:16" ht="21">
      <c r="A432" s="52"/>
      <c r="B432" s="38"/>
      <c r="C432" s="131"/>
      <c r="D432" s="149"/>
      <c r="E432" s="149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</row>
    <row r="433" spans="1:16" ht="21">
      <c r="A433" s="52"/>
      <c r="B433" s="38"/>
      <c r="C433" s="131"/>
      <c r="D433" s="149"/>
      <c r="E433" s="149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</row>
    <row r="434" spans="1:16" ht="21">
      <c r="A434" s="52"/>
      <c r="B434" s="38"/>
      <c r="C434" s="131"/>
      <c r="D434" s="149"/>
      <c r="E434" s="149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</row>
    <row r="435" spans="1:16" ht="21">
      <c r="A435" s="52"/>
      <c r="B435" s="38"/>
      <c r="C435" s="131"/>
      <c r="D435" s="149"/>
      <c r="E435" s="149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</row>
    <row r="436" spans="1:16" ht="21">
      <c r="A436" s="52"/>
      <c r="B436" s="38"/>
      <c r="C436" s="131"/>
      <c r="D436" s="149"/>
      <c r="E436" s="149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</row>
    <row r="437" spans="1:16" ht="21">
      <c r="A437" s="52"/>
      <c r="B437" s="38"/>
      <c r="C437" s="131"/>
      <c r="D437" s="149"/>
      <c r="E437" s="149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</row>
    <row r="438" spans="1:16" ht="21">
      <c r="A438" s="52"/>
      <c r="B438" s="38"/>
      <c r="C438" s="131"/>
      <c r="D438" s="149"/>
      <c r="E438" s="149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</row>
    <row r="439" spans="1:16" ht="21">
      <c r="A439" s="52"/>
      <c r="B439" s="38"/>
      <c r="C439" s="131"/>
      <c r="D439" s="149"/>
      <c r="E439" s="149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</row>
    <row r="440" spans="1:16" ht="21">
      <c r="A440" s="52"/>
      <c r="B440" s="38"/>
      <c r="C440" s="131"/>
      <c r="D440" s="149"/>
      <c r="E440" s="149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</row>
    <row r="441" spans="1:16" ht="21">
      <c r="A441" s="52"/>
      <c r="B441" s="38"/>
      <c r="C441" s="131"/>
      <c r="D441" s="149"/>
      <c r="E441" s="149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</row>
    <row r="442" spans="1:16" ht="21">
      <c r="A442" s="52"/>
      <c r="B442" s="38"/>
      <c r="C442" s="131"/>
      <c r="D442" s="149"/>
      <c r="E442" s="149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</row>
    <row r="443" spans="1:16" ht="21">
      <c r="A443" s="52"/>
      <c r="B443" s="38"/>
      <c r="C443" s="131"/>
      <c r="D443" s="149"/>
      <c r="E443" s="149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</row>
    <row r="444" spans="1:16" ht="21">
      <c r="A444" s="52"/>
      <c r="B444" s="38"/>
      <c r="C444" s="131"/>
      <c r="D444" s="149"/>
      <c r="E444" s="149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</row>
    <row r="445" spans="1:16" ht="21">
      <c r="A445" s="52"/>
      <c r="B445" s="38"/>
      <c r="C445" s="131"/>
      <c r="D445" s="149"/>
      <c r="E445" s="149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</row>
    <row r="446" spans="1:16" ht="21">
      <c r="A446" s="52"/>
      <c r="B446" s="38"/>
      <c r="C446" s="131"/>
      <c r="D446" s="149"/>
      <c r="E446" s="149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</row>
    <row r="447" spans="1:16" ht="21">
      <c r="A447" s="52"/>
      <c r="B447" s="38"/>
      <c r="C447" s="131"/>
      <c r="D447" s="149"/>
      <c r="E447" s="149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</row>
    <row r="448" spans="1:16" ht="21">
      <c r="A448" s="52"/>
      <c r="B448" s="38"/>
      <c r="C448" s="131"/>
      <c r="D448" s="149"/>
      <c r="E448" s="149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</row>
    <row r="449" spans="1:16" ht="21">
      <c r="A449" s="52"/>
      <c r="B449" s="38"/>
      <c r="C449" s="131"/>
      <c r="D449" s="149"/>
      <c r="E449" s="149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</row>
    <row r="450" spans="1:16" ht="21">
      <c r="A450" s="52"/>
      <c r="B450" s="38"/>
      <c r="C450" s="131"/>
      <c r="D450" s="149"/>
      <c r="E450" s="149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</row>
    <row r="451" spans="1:16" ht="21">
      <c r="A451" s="52"/>
      <c r="B451" s="38"/>
      <c r="C451" s="131"/>
      <c r="D451" s="149"/>
      <c r="E451" s="149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</row>
    <row r="452" spans="1:16" ht="21">
      <c r="A452" s="52"/>
      <c r="B452" s="38"/>
      <c r="C452" s="131"/>
      <c r="D452" s="149"/>
      <c r="E452" s="149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</row>
    <row r="453" spans="1:16" ht="21">
      <c r="A453" s="52"/>
      <c r="B453" s="38"/>
      <c r="C453" s="131"/>
      <c r="D453" s="149"/>
      <c r="E453" s="149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</row>
    <row r="454" spans="1:16" ht="21">
      <c r="A454" s="52"/>
      <c r="B454" s="38"/>
      <c r="C454" s="131"/>
      <c r="D454" s="149"/>
      <c r="E454" s="149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</row>
    <row r="455" spans="1:16" ht="21">
      <c r="A455" s="52"/>
      <c r="B455" s="38"/>
      <c r="C455" s="131"/>
      <c r="D455" s="149"/>
      <c r="E455" s="149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</row>
    <row r="456" spans="1:16" ht="21">
      <c r="A456" s="52"/>
      <c r="B456" s="38"/>
      <c r="C456" s="131"/>
      <c r="D456" s="149"/>
      <c r="E456" s="149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</row>
    <row r="457" spans="1:16" ht="21">
      <c r="A457" s="52"/>
      <c r="B457" s="38"/>
      <c r="C457" s="131"/>
      <c r="D457" s="149"/>
      <c r="E457" s="149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</row>
    <row r="458" spans="1:16" ht="21">
      <c r="A458" s="52"/>
      <c r="B458" s="38"/>
      <c r="C458" s="131"/>
      <c r="D458" s="149"/>
      <c r="E458" s="149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</row>
    <row r="459" spans="1:16" ht="21">
      <c r="A459" s="52"/>
      <c r="B459" s="38"/>
      <c r="C459" s="131"/>
      <c r="D459" s="149"/>
      <c r="E459" s="149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</row>
    <row r="460" spans="1:16" ht="21">
      <c r="A460" s="52"/>
      <c r="B460" s="38"/>
      <c r="C460" s="131"/>
      <c r="D460" s="149"/>
      <c r="E460" s="149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</row>
    <row r="461" spans="1:16" ht="21">
      <c r="A461" s="52"/>
      <c r="B461" s="38"/>
      <c r="C461" s="131"/>
      <c r="D461" s="149"/>
      <c r="E461" s="149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</row>
    <row r="462" spans="1:16" ht="21">
      <c r="A462" s="52"/>
      <c r="B462" s="38"/>
      <c r="C462" s="131"/>
      <c r="D462" s="149"/>
      <c r="E462" s="149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</row>
    <row r="463" spans="1:16" ht="21">
      <c r="A463" s="52"/>
      <c r="B463" s="38"/>
      <c r="C463" s="131"/>
      <c r="D463" s="149"/>
      <c r="E463" s="149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</row>
    <row r="464" spans="1:16" ht="21">
      <c r="A464" s="52"/>
      <c r="B464" s="38"/>
      <c r="C464" s="131"/>
      <c r="D464" s="149"/>
      <c r="E464" s="149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</row>
    <row r="465" spans="1:16" ht="21">
      <c r="A465" s="52"/>
      <c r="B465" s="38"/>
      <c r="C465" s="131"/>
      <c r="D465" s="149"/>
      <c r="E465" s="149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</row>
    <row r="466" spans="1:16" ht="21">
      <c r="A466" s="52"/>
      <c r="B466" s="38"/>
      <c r="C466" s="131"/>
      <c r="D466" s="149"/>
      <c r="E466" s="149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</row>
    <row r="467" spans="1:16" ht="21">
      <c r="A467" s="52"/>
      <c r="B467" s="38"/>
      <c r="C467" s="131"/>
      <c r="D467" s="149"/>
      <c r="E467" s="149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</row>
    <row r="468" spans="1:16" ht="21">
      <c r="A468" s="52"/>
      <c r="B468" s="38"/>
      <c r="C468" s="131"/>
      <c r="D468" s="149"/>
      <c r="E468" s="149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</row>
    <row r="469" spans="1:16" ht="21">
      <c r="A469" s="52"/>
      <c r="B469" s="38"/>
      <c r="C469" s="131"/>
      <c r="D469" s="149"/>
      <c r="E469" s="149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</row>
    <row r="470" spans="1:16" ht="21">
      <c r="A470" s="52"/>
      <c r="B470" s="38"/>
      <c r="C470" s="131"/>
      <c r="D470" s="149"/>
      <c r="E470" s="149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</row>
    <row r="471" spans="1:16" ht="21">
      <c r="A471" s="52"/>
      <c r="B471" s="38"/>
      <c r="C471" s="131"/>
      <c r="D471" s="149"/>
      <c r="E471" s="149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</row>
    <row r="472" spans="1:16" ht="21">
      <c r="A472" s="52"/>
      <c r="B472" s="38"/>
      <c r="C472" s="131"/>
      <c r="D472" s="149"/>
      <c r="E472" s="149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</row>
    <row r="473" spans="1:16" ht="21">
      <c r="A473" s="52"/>
      <c r="B473" s="38"/>
      <c r="C473" s="131"/>
      <c r="D473" s="149"/>
      <c r="E473" s="149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</row>
    <row r="474" spans="1:16" ht="21">
      <c r="A474" s="52"/>
      <c r="B474" s="38"/>
      <c r="C474" s="131"/>
      <c r="D474" s="149"/>
      <c r="E474" s="149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</row>
    <row r="475" spans="1:16" ht="21">
      <c r="A475" s="52"/>
      <c r="B475" s="38"/>
      <c r="C475" s="131"/>
      <c r="D475" s="149"/>
      <c r="E475" s="149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</row>
    <row r="476" spans="1:16" ht="21">
      <c r="A476" s="52"/>
      <c r="B476" s="38"/>
      <c r="C476" s="131"/>
      <c r="D476" s="149"/>
      <c r="E476" s="149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</row>
    <row r="477" spans="1:16" ht="21">
      <c r="A477" s="52"/>
      <c r="B477" s="38"/>
      <c r="C477" s="131"/>
      <c r="D477" s="149"/>
      <c r="E477" s="149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</row>
    <row r="478" spans="1:16" ht="21">
      <c r="A478" s="52"/>
      <c r="B478" s="38"/>
      <c r="C478" s="131"/>
      <c r="D478" s="149"/>
      <c r="E478" s="149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</row>
    <row r="479" spans="1:16" ht="21">
      <c r="A479" s="52"/>
      <c r="B479" s="38"/>
      <c r="C479" s="131"/>
      <c r="D479" s="149"/>
      <c r="E479" s="149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</row>
    <row r="480" spans="1:16" ht="21">
      <c r="A480" s="52"/>
      <c r="B480" s="38"/>
      <c r="C480" s="131"/>
      <c r="D480" s="149"/>
      <c r="E480" s="149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</row>
    <row r="481" spans="1:16" ht="21">
      <c r="A481" s="52"/>
      <c r="B481" s="38"/>
      <c r="C481" s="131"/>
      <c r="D481" s="149"/>
      <c r="E481" s="149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</row>
    <row r="482" spans="1:16" ht="21">
      <c r="A482" s="52"/>
      <c r="B482" s="38"/>
      <c r="C482" s="131"/>
      <c r="D482" s="149"/>
      <c r="E482" s="149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</row>
    <row r="483" spans="1:16" ht="21">
      <c r="A483" s="52"/>
      <c r="B483" s="38"/>
      <c r="C483" s="131"/>
      <c r="D483" s="149"/>
      <c r="E483" s="149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</row>
    <row r="484" spans="1:16" ht="21">
      <c r="A484" s="52"/>
      <c r="B484" s="38"/>
      <c r="C484" s="131"/>
      <c r="D484" s="149"/>
      <c r="E484" s="149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</row>
    <row r="485" spans="1:16" ht="21">
      <c r="A485" s="52"/>
      <c r="B485" s="38"/>
      <c r="C485" s="131"/>
      <c r="D485" s="149"/>
      <c r="E485" s="149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</row>
    <row r="486" spans="1:16" ht="21">
      <c r="A486" s="52"/>
      <c r="B486" s="38"/>
      <c r="C486" s="131"/>
      <c r="D486" s="149"/>
      <c r="E486" s="149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</row>
    <row r="487" spans="1:16" ht="21">
      <c r="A487" s="52"/>
      <c r="B487" s="38"/>
      <c r="C487" s="131"/>
      <c r="D487" s="149"/>
      <c r="E487" s="149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</row>
    <row r="488" spans="1:16" ht="21">
      <c r="A488" s="52"/>
      <c r="B488" s="38"/>
      <c r="C488" s="131"/>
      <c r="D488" s="149"/>
      <c r="E488" s="149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</row>
    <row r="489" spans="1:16" ht="21">
      <c r="A489" s="52"/>
      <c r="B489" s="38"/>
      <c r="C489" s="131"/>
      <c r="D489" s="149"/>
      <c r="E489" s="149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</row>
    <row r="490" spans="1:16" ht="21">
      <c r="A490" s="52"/>
      <c r="B490" s="38"/>
      <c r="C490" s="131"/>
      <c r="D490" s="149"/>
      <c r="E490" s="149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</row>
    <row r="491" spans="1:16" ht="21">
      <c r="A491" s="52"/>
      <c r="B491" s="38"/>
      <c r="C491" s="131"/>
      <c r="D491" s="149"/>
      <c r="E491" s="149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</row>
    <row r="492" spans="1:16" ht="21">
      <c r="A492" s="52"/>
      <c r="B492" s="38"/>
      <c r="C492" s="131"/>
      <c r="D492" s="149"/>
      <c r="E492" s="149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</row>
    <row r="493" spans="1:16" ht="21">
      <c r="A493" s="52"/>
      <c r="B493" s="38"/>
      <c r="C493" s="131"/>
      <c r="D493" s="149"/>
      <c r="E493" s="149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</row>
    <row r="494" spans="1:16" ht="21">
      <c r="A494" s="52"/>
      <c r="B494" s="38"/>
      <c r="C494" s="131"/>
      <c r="D494" s="149"/>
      <c r="E494" s="149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</row>
    <row r="495" spans="1:16" ht="21">
      <c r="A495" s="52"/>
      <c r="B495" s="38"/>
      <c r="C495" s="131"/>
      <c r="D495" s="149"/>
      <c r="E495" s="149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</row>
    <row r="496" spans="1:16" ht="21">
      <c r="A496" s="52"/>
      <c r="B496" s="38"/>
      <c r="C496" s="131"/>
      <c r="D496" s="149"/>
      <c r="E496" s="149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</row>
    <row r="497" spans="1:16" ht="21">
      <c r="A497" s="52"/>
      <c r="B497" s="38"/>
      <c r="C497" s="131"/>
      <c r="D497" s="149"/>
      <c r="E497" s="149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</row>
    <row r="498" spans="1:16" ht="21">
      <c r="A498" s="52"/>
      <c r="B498" s="38"/>
      <c r="C498" s="131"/>
      <c r="D498" s="149"/>
      <c r="E498" s="149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</row>
    <row r="499" spans="1:16" ht="21">
      <c r="A499" s="52"/>
      <c r="B499" s="38"/>
      <c r="C499" s="131"/>
      <c r="D499" s="149"/>
      <c r="E499" s="149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</row>
    <row r="500" spans="1:16" ht="21">
      <c r="A500" s="52"/>
      <c r="B500" s="38"/>
      <c r="C500" s="131"/>
      <c r="D500" s="149"/>
      <c r="E500" s="149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</row>
    <row r="501" spans="1:16" ht="21">
      <c r="A501" s="52"/>
      <c r="B501" s="38"/>
      <c r="C501" s="131"/>
      <c r="D501" s="149"/>
      <c r="E501" s="149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</row>
    <row r="502" spans="1:16" ht="21">
      <c r="A502" s="52"/>
      <c r="B502" s="38"/>
      <c r="C502" s="131"/>
      <c r="D502" s="149"/>
      <c r="E502" s="149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</row>
    <row r="503" spans="1:16" ht="21">
      <c r="A503" s="52"/>
      <c r="B503" s="38"/>
      <c r="C503" s="131"/>
      <c r="D503" s="149"/>
      <c r="E503" s="149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</row>
    <row r="504" spans="1:16" ht="21">
      <c r="A504" s="52"/>
      <c r="B504" s="38"/>
      <c r="C504" s="131"/>
      <c r="D504" s="149"/>
      <c r="E504" s="149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</row>
    <row r="505" spans="1:16" ht="21">
      <c r="A505" s="52"/>
      <c r="B505" s="38"/>
      <c r="C505" s="131"/>
      <c r="D505" s="149"/>
      <c r="E505" s="149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</row>
    <row r="506" spans="1:16" ht="21">
      <c r="A506" s="52"/>
      <c r="B506" s="38"/>
      <c r="C506" s="131"/>
      <c r="D506" s="149"/>
      <c r="E506" s="149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</row>
    <row r="507" spans="1:16" ht="21">
      <c r="A507" s="52"/>
      <c r="B507" s="38"/>
      <c r="C507" s="131"/>
      <c r="D507" s="149"/>
      <c r="E507" s="149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</row>
    <row r="508" spans="1:16" ht="21">
      <c r="A508" s="52"/>
      <c r="B508" s="38"/>
      <c r="C508" s="131"/>
      <c r="D508" s="149"/>
      <c r="E508" s="149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</row>
    <row r="509" spans="1:16" ht="21">
      <c r="A509" s="52"/>
      <c r="B509" s="38"/>
      <c r="C509" s="131"/>
      <c r="D509" s="149"/>
      <c r="E509" s="149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</row>
    <row r="510" spans="1:16" ht="21">
      <c r="A510" s="52"/>
      <c r="B510" s="38"/>
      <c r="C510" s="131"/>
      <c r="D510" s="149"/>
      <c r="E510" s="149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</row>
    <row r="511" spans="1:16" ht="21">
      <c r="A511" s="52"/>
      <c r="B511" s="38"/>
      <c r="C511" s="131"/>
      <c r="D511" s="149"/>
      <c r="E511" s="149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</row>
    <row r="512" spans="1:16" ht="21">
      <c r="A512" s="52"/>
      <c r="B512" s="38"/>
      <c r="C512" s="131"/>
      <c r="D512" s="149"/>
      <c r="E512" s="149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</row>
    <row r="513" spans="1:16" ht="21">
      <c r="A513" s="52"/>
      <c r="B513" s="38"/>
      <c r="C513" s="131"/>
      <c r="D513" s="149"/>
      <c r="E513" s="149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</row>
    <row r="514" spans="1:16" ht="21">
      <c r="A514" s="52"/>
      <c r="B514" s="38"/>
      <c r="C514" s="131"/>
      <c r="D514" s="149"/>
      <c r="E514" s="149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</row>
    <row r="515" spans="1:16" ht="21">
      <c r="A515" s="52"/>
      <c r="B515" s="38"/>
      <c r="C515" s="131"/>
      <c r="D515" s="149"/>
      <c r="E515" s="149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</row>
    <row r="516" spans="1:16" ht="21">
      <c r="A516" s="52"/>
      <c r="B516" s="38"/>
      <c r="C516" s="131"/>
      <c r="D516" s="149"/>
      <c r="E516" s="149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</row>
    <row r="517" spans="1:16" ht="21">
      <c r="A517" s="52"/>
      <c r="B517" s="38"/>
      <c r="C517" s="131"/>
      <c r="D517" s="149"/>
      <c r="E517" s="149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</row>
    <row r="518" spans="1:16" ht="21">
      <c r="A518" s="52"/>
      <c r="B518" s="38"/>
      <c r="C518" s="131"/>
      <c r="D518" s="149"/>
      <c r="E518" s="149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</row>
    <row r="519" spans="1:16" ht="21">
      <c r="A519" s="52"/>
      <c r="B519" s="38"/>
      <c r="C519" s="131"/>
      <c r="D519" s="149"/>
      <c r="E519" s="149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</row>
    <row r="520" spans="1:16" ht="21">
      <c r="A520" s="52"/>
      <c r="B520" s="38"/>
      <c r="C520" s="131"/>
      <c r="D520" s="149"/>
      <c r="E520" s="149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</row>
    <row r="521" spans="1:16" ht="21">
      <c r="A521" s="52"/>
      <c r="B521" s="38"/>
      <c r="C521" s="131"/>
      <c r="D521" s="149"/>
      <c r="E521" s="149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</row>
    <row r="522" spans="1:16" ht="21">
      <c r="A522" s="52"/>
      <c r="B522" s="38"/>
      <c r="C522" s="131"/>
      <c r="D522" s="149"/>
      <c r="E522" s="149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</row>
    <row r="523" spans="1:16" ht="21">
      <c r="A523" s="52"/>
      <c r="B523" s="38"/>
      <c r="C523" s="131"/>
      <c r="D523" s="149"/>
      <c r="E523" s="149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</row>
    <row r="524" spans="1:16" ht="21">
      <c r="A524" s="52"/>
      <c r="B524" s="38"/>
      <c r="C524" s="131"/>
      <c r="D524" s="149"/>
      <c r="E524" s="149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</row>
    <row r="525" spans="1:16" ht="21">
      <c r="A525" s="52"/>
      <c r="B525" s="38"/>
      <c r="C525" s="131"/>
      <c r="D525" s="149"/>
      <c r="E525" s="149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</row>
    <row r="526" spans="1:16" ht="21">
      <c r="A526" s="52"/>
      <c r="B526" s="38"/>
      <c r="C526" s="131"/>
      <c r="D526" s="149"/>
      <c r="E526" s="149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</row>
  </sheetData>
  <sheetProtection formatCells="0" formatColumns="0" formatRows="0" insertColumns="0" insertHyperlinks="0" deleteColumns="0" deleteRows="0" autoFilter="0" pivotTables="0"/>
  <mergeCells count="28">
    <mergeCell ref="C40:P40"/>
    <mergeCell ref="C39:P39"/>
    <mergeCell ref="C26:P26"/>
    <mergeCell ref="C34:P34"/>
    <mergeCell ref="C36:P36"/>
    <mergeCell ref="C37:P37"/>
    <mergeCell ref="C38:P38"/>
    <mergeCell ref="C18:P18"/>
    <mergeCell ref="C15:P15"/>
    <mergeCell ref="A2:P2"/>
    <mergeCell ref="C22:P22"/>
    <mergeCell ref="C24:P25"/>
    <mergeCell ref="A1:P1"/>
    <mergeCell ref="A4:B5"/>
    <mergeCell ref="C4:C5"/>
    <mergeCell ref="D4:P4"/>
    <mergeCell ref="A41:B41"/>
    <mergeCell ref="A6:B6"/>
    <mergeCell ref="A19:B19"/>
    <mergeCell ref="A23:B23"/>
    <mergeCell ref="A29:B29"/>
    <mergeCell ref="A35:B35"/>
    <mergeCell ref="C27:P27"/>
    <mergeCell ref="C28:P28"/>
    <mergeCell ref="C16:P16"/>
    <mergeCell ref="C7:P8"/>
    <mergeCell ref="C10:P11"/>
    <mergeCell ref="C17:P17"/>
  </mergeCells>
  <pageMargins left="0.59055118110236227" right="0.51181102362204722" top="0.78740157480314965" bottom="0.59055118110236227" header="0.51181102362204722" footer="0.31496062992125984"/>
  <pageSetup paperSize="5" scale="77" firstPageNumber="22" orientation="landscape" useFirstPageNumber="1" r:id="rId1"/>
  <headerFooter alignWithMargins="0"/>
  <rowBreaks count="3" manualBreakCount="3">
    <brk id="15" max="16383" man="1"/>
    <brk id="25" max="16383" man="1"/>
    <brk id="3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528"/>
  <sheetViews>
    <sheetView showGridLines="0" showRuler="0" view="pageBreakPreview" zoomScale="90" zoomScaleSheetLayoutView="90" workbookViewId="0">
      <pane xSplit="2" ySplit="4" topLeftCell="C5" activePane="bottomRight" state="frozen"/>
      <selection activeCell="A114" sqref="A114"/>
      <selection pane="topRight" activeCell="A114" sqref="A114"/>
      <selection pane="bottomLeft" activeCell="A114" sqref="A114"/>
      <selection pane="bottomRight" activeCell="A114" sqref="A114"/>
    </sheetView>
  </sheetViews>
  <sheetFormatPr defaultColWidth="9" defaultRowHeight="15"/>
  <cols>
    <col min="1" max="1" width="3.5703125" style="53" customWidth="1"/>
    <col min="2" max="2" width="153.7109375" style="39" customWidth="1"/>
    <col min="3" max="3" width="48.42578125" style="132" customWidth="1"/>
    <col min="4" max="16384" width="9" style="39"/>
  </cols>
  <sheetData>
    <row r="1" spans="1:3" ht="23.25">
      <c r="A1" s="441" t="s">
        <v>161</v>
      </c>
      <c r="B1" s="441"/>
      <c r="C1" s="441"/>
    </row>
    <row r="2" spans="1:3" ht="21">
      <c r="A2" s="40"/>
      <c r="B2" s="41"/>
      <c r="C2" s="122"/>
    </row>
    <row r="3" spans="1:3" s="43" customFormat="1">
      <c r="A3" s="442" t="s">
        <v>72</v>
      </c>
      <c r="B3" s="443"/>
      <c r="C3" s="511" t="s">
        <v>24</v>
      </c>
    </row>
    <row r="4" spans="1:3" s="43" customFormat="1">
      <c r="A4" s="444"/>
      <c r="B4" s="445"/>
      <c r="C4" s="446"/>
    </row>
    <row r="5" spans="1:3" s="44" customFormat="1" ht="21">
      <c r="A5" s="450" t="s">
        <v>164</v>
      </c>
      <c r="B5" s="451"/>
      <c r="C5" s="74">
        <f>SUM(C6:C18)</f>
        <v>58301600</v>
      </c>
    </row>
    <row r="6" spans="1:3" s="77" customFormat="1" ht="21">
      <c r="A6" s="75" t="s">
        <v>32</v>
      </c>
      <c r="B6" s="120" t="s">
        <v>108</v>
      </c>
      <c r="C6" s="123">
        <f>+'งปม.ตามจุดเน้นม.(ส)'!C7</f>
        <v>750000</v>
      </c>
    </row>
    <row r="7" spans="1:3" s="77" customFormat="1" ht="21">
      <c r="A7" s="78" t="s">
        <v>33</v>
      </c>
      <c r="B7" s="121" t="s">
        <v>127</v>
      </c>
      <c r="C7" s="124">
        <f>+'งปม.ตามจุดเน้นม.(ส)'!C8</f>
        <v>150000</v>
      </c>
    </row>
    <row r="8" spans="1:3" s="77" customFormat="1" ht="21">
      <c r="A8" s="78" t="s">
        <v>34</v>
      </c>
      <c r="B8" s="121" t="s">
        <v>97</v>
      </c>
      <c r="C8" s="124">
        <f>+'งปม.ตามจุดเน้นม.(จ)'!C9+'งปม.ตามจุดเน้นม.(ส)'!C9</f>
        <v>360000</v>
      </c>
    </row>
    <row r="9" spans="1:3" s="77" customFormat="1" ht="21">
      <c r="A9" s="78" t="s">
        <v>35</v>
      </c>
      <c r="B9" s="121" t="s">
        <v>104</v>
      </c>
      <c r="C9" s="133">
        <f>+'งปม.ตามจุดเน้นม.(ส)'!C10</f>
        <v>300000</v>
      </c>
    </row>
    <row r="10" spans="1:3" s="77" customFormat="1" ht="21">
      <c r="A10" s="78" t="s">
        <v>36</v>
      </c>
      <c r="B10" s="121" t="s">
        <v>128</v>
      </c>
      <c r="C10" s="134"/>
    </row>
    <row r="11" spans="1:3" s="77" customFormat="1" ht="21">
      <c r="A11" s="153" t="s">
        <v>37</v>
      </c>
      <c r="B11" s="154" t="s">
        <v>129</v>
      </c>
      <c r="C11" s="155">
        <f>+'งปม.ตามจุดเน้นม.(จ)'!C12+'งปม.ตามจุดเน้นม.(ส)'!C12</f>
        <v>2212400</v>
      </c>
    </row>
    <row r="12" spans="1:3" s="77" customFormat="1" ht="21">
      <c r="A12" s="78" t="s">
        <v>38</v>
      </c>
      <c r="B12" s="121" t="s">
        <v>130</v>
      </c>
      <c r="C12" s="124">
        <f>+'งปม.ตามจุดเน้นม.(จ)'!C13+'งปม.ตามจุดเน้นม.(ส)'!C13</f>
        <v>1030000</v>
      </c>
    </row>
    <row r="13" spans="1:3" s="77" customFormat="1" ht="21">
      <c r="A13" s="111" t="s">
        <v>39</v>
      </c>
      <c r="B13" s="119" t="s">
        <v>96</v>
      </c>
      <c r="C13" s="135">
        <f>+'งปม.ตามจุดเน้นม.(จ)'!C14+'งปม.ตามจุดเน้นม.(ส)'!C14</f>
        <v>5553300</v>
      </c>
    </row>
    <row r="14" spans="1:3" s="77" customFormat="1" ht="21">
      <c r="A14" s="111" t="s">
        <v>40</v>
      </c>
      <c r="B14" s="119" t="s">
        <v>107</v>
      </c>
      <c r="C14" s="135">
        <f>+'งปม.ตามจุดเน้นม.(ส)'!C15</f>
        <v>1500000</v>
      </c>
    </row>
    <row r="15" spans="1:3" s="77" customFormat="1" ht="42">
      <c r="A15" s="78" t="s">
        <v>41</v>
      </c>
      <c r="B15" s="114" t="s">
        <v>131</v>
      </c>
      <c r="C15" s="135">
        <f>+'งปม.ตามจุดเน้นม.(ส)'!C16</f>
        <v>750000</v>
      </c>
    </row>
    <row r="16" spans="1:3" s="77" customFormat="1" ht="42">
      <c r="A16" s="78" t="s">
        <v>42</v>
      </c>
      <c r="B16" s="114" t="s">
        <v>101</v>
      </c>
      <c r="C16" s="135">
        <f>+'งปม.ตามจุดเน้นม.(ส)'!C17</f>
        <v>45200900</v>
      </c>
    </row>
    <row r="17" spans="1:3" s="77" customFormat="1" ht="42">
      <c r="A17" s="78" t="s">
        <v>43</v>
      </c>
      <c r="B17" s="114" t="s">
        <v>98</v>
      </c>
      <c r="C17" s="135">
        <f>+'งปม.ตามจุดเน้นม.(ส)'!C18</f>
        <v>495000</v>
      </c>
    </row>
    <row r="18" spans="1:3" s="77" customFormat="1" ht="42">
      <c r="A18" s="112" t="s">
        <v>44</v>
      </c>
      <c r="B18" s="116" t="s">
        <v>100</v>
      </c>
      <c r="C18" s="166" t="s">
        <v>146</v>
      </c>
    </row>
    <row r="19" spans="1:3" s="49" customFormat="1" ht="21">
      <c r="A19" s="454" t="s">
        <v>165</v>
      </c>
      <c r="B19" s="457"/>
      <c r="C19" s="118">
        <f>SUM(C20:C22)</f>
        <v>2500000</v>
      </c>
    </row>
    <row r="20" spans="1:3" s="47" customFormat="1" ht="21">
      <c r="A20" s="54" t="s">
        <v>32</v>
      </c>
      <c r="B20" s="119" t="s">
        <v>125</v>
      </c>
      <c r="C20" s="167">
        <f>+'งปม.ตามจุดเน้นม.(จ)'!C20</f>
        <v>1520000</v>
      </c>
    </row>
    <row r="21" spans="1:3" s="47" customFormat="1" ht="21">
      <c r="A21" s="48" t="s">
        <v>33</v>
      </c>
      <c r="B21" s="114" t="s">
        <v>99</v>
      </c>
      <c r="C21" s="168">
        <f>+'งปม.ตามจุดเน้นม.(จ)'!C21</f>
        <v>980000</v>
      </c>
    </row>
    <row r="22" spans="1:3" s="47" customFormat="1" ht="21.6" customHeight="1">
      <c r="A22" s="55" t="s">
        <v>34</v>
      </c>
      <c r="B22" s="116" t="s">
        <v>126</v>
      </c>
      <c r="C22" s="169" t="s">
        <v>139</v>
      </c>
    </row>
    <row r="23" spans="1:3" s="44" customFormat="1" ht="21">
      <c r="A23" s="454" t="s">
        <v>166</v>
      </c>
      <c r="B23" s="455"/>
      <c r="C23" s="117">
        <f>SUM(C24:C28)</f>
        <v>10000</v>
      </c>
    </row>
    <row r="24" spans="1:3" s="77" customFormat="1" ht="21">
      <c r="A24" s="81" t="s">
        <v>32</v>
      </c>
      <c r="B24" s="113" t="s">
        <v>121</v>
      </c>
      <c r="C24" s="509" t="s">
        <v>140</v>
      </c>
    </row>
    <row r="25" spans="1:3" s="77" customFormat="1" ht="21">
      <c r="A25" s="84" t="s">
        <v>33</v>
      </c>
      <c r="B25" s="114" t="s">
        <v>122</v>
      </c>
      <c r="C25" s="510"/>
    </row>
    <row r="26" spans="1:3" s="77" customFormat="1" ht="21">
      <c r="A26" s="84" t="s">
        <v>34</v>
      </c>
      <c r="B26" s="114" t="s">
        <v>123</v>
      </c>
      <c r="C26" s="510"/>
    </row>
    <row r="27" spans="1:3" s="77" customFormat="1" ht="21">
      <c r="A27" s="84" t="s">
        <v>35</v>
      </c>
      <c r="B27" s="114" t="s">
        <v>110</v>
      </c>
      <c r="C27" s="126">
        <f>+'งปม.ตามจุดเน้นม.(ส)'!C28</f>
        <v>10000</v>
      </c>
    </row>
    <row r="28" spans="1:3" s="77" customFormat="1" ht="42">
      <c r="A28" s="96" t="s">
        <v>36</v>
      </c>
      <c r="B28" s="116" t="s">
        <v>124</v>
      </c>
      <c r="C28" s="170" t="s">
        <v>141</v>
      </c>
    </row>
    <row r="29" spans="1:3" s="49" customFormat="1" ht="21">
      <c r="A29" s="454" t="s">
        <v>167</v>
      </c>
      <c r="B29" s="456"/>
      <c r="C29" s="85">
        <f>SUM(C30:C36)</f>
        <v>11970000</v>
      </c>
    </row>
    <row r="30" spans="1:3" s="77" customFormat="1" ht="21">
      <c r="A30" s="81" t="s">
        <v>32</v>
      </c>
      <c r="B30" s="113" t="s">
        <v>120</v>
      </c>
      <c r="C30" s="127">
        <f>+'งปม.ตามจุดเน้นม.(จ)'!C30+'งปม.ตามจุดเน้นม.(ส)'!C31</f>
        <v>1480000</v>
      </c>
    </row>
    <row r="31" spans="1:3" s="77" customFormat="1" ht="21">
      <c r="A31" s="84" t="s">
        <v>33</v>
      </c>
      <c r="B31" s="114" t="s">
        <v>119</v>
      </c>
      <c r="C31" s="128">
        <f>+'งปม.ตามจุดเน้นม.(จ)'!C31+'งปม.ตามจุดเน้นม.(ส)'!C32</f>
        <v>1000000</v>
      </c>
    </row>
    <row r="32" spans="1:3" s="77" customFormat="1" ht="21">
      <c r="A32" s="84" t="s">
        <v>34</v>
      </c>
      <c r="B32" s="114" t="s">
        <v>95</v>
      </c>
      <c r="C32" s="128">
        <f>+'งปม.ตามจุดเน้นม.(จ)'!C32+'งปม.ตามจุดเน้นม.(ส)'!C33</f>
        <v>3260000</v>
      </c>
    </row>
    <row r="33" spans="1:3" s="77" customFormat="1" ht="21">
      <c r="A33" s="84" t="s">
        <v>35</v>
      </c>
      <c r="B33" s="114" t="s">
        <v>118</v>
      </c>
      <c r="C33" s="128">
        <f>+'งปม.ตามจุดเน้นม.(จ)'!C33+'งปม.ตามจุดเน้นม.(ส)'!C34</f>
        <v>1500000</v>
      </c>
    </row>
    <row r="34" spans="1:3" s="77" customFormat="1" ht="21">
      <c r="A34" s="84" t="s">
        <v>36</v>
      </c>
      <c r="B34" s="114" t="s">
        <v>109</v>
      </c>
      <c r="C34" s="128">
        <f>+'งปม.ตามจุดเน้นม.(ส)'!C35</f>
        <v>500000</v>
      </c>
    </row>
    <row r="35" spans="1:3" s="77" customFormat="1" ht="21">
      <c r="A35" s="84" t="s">
        <v>37</v>
      </c>
      <c r="B35" s="152" t="s">
        <v>162</v>
      </c>
      <c r="C35" s="128">
        <f>+'งปม.ตามจุดเน้นม.(ส)'!C36</f>
        <v>450000</v>
      </c>
    </row>
    <row r="36" spans="1:3" s="77" customFormat="1" ht="21">
      <c r="A36" s="171" t="s">
        <v>38</v>
      </c>
      <c r="B36" s="172" t="s">
        <v>163</v>
      </c>
      <c r="C36" s="173">
        <f>+'งปม.ตามจุดเน้นม.(ส)'!C37</f>
        <v>3780000</v>
      </c>
    </row>
    <row r="37" spans="1:3" s="49" customFormat="1" ht="21">
      <c r="A37" s="454" t="s">
        <v>168</v>
      </c>
      <c r="B37" s="457"/>
      <c r="C37" s="85">
        <f>SUM(C38:C42)</f>
        <v>3240500</v>
      </c>
    </row>
    <row r="38" spans="1:3" s="47" customFormat="1" ht="21">
      <c r="A38" s="45" t="s">
        <v>32</v>
      </c>
      <c r="B38" s="113" t="s">
        <v>117</v>
      </c>
      <c r="C38" s="127">
        <f>+'งปม.ตามจุดเน้นม.(ส)'!C39</f>
        <v>2440500</v>
      </c>
    </row>
    <row r="39" spans="1:3" s="47" customFormat="1" ht="21">
      <c r="A39" s="54" t="s">
        <v>33</v>
      </c>
      <c r="B39" s="119" t="s">
        <v>116</v>
      </c>
      <c r="C39" s="128">
        <f>+'งปม.ตามจุดเน้นม.(ส)'!C40</f>
        <v>500000</v>
      </c>
    </row>
    <row r="40" spans="1:3" s="47" customFormat="1" ht="21">
      <c r="A40" s="48" t="s">
        <v>34</v>
      </c>
      <c r="B40" s="114" t="s">
        <v>111</v>
      </c>
      <c r="C40" s="128">
        <f>+'งปม.ตามจุดเน้นม.(ส)'!C41</f>
        <v>300000</v>
      </c>
    </row>
    <row r="41" spans="1:3" s="47" customFormat="1" ht="21">
      <c r="A41" s="48" t="s">
        <v>35</v>
      </c>
      <c r="B41" s="114" t="s">
        <v>115</v>
      </c>
      <c r="C41" s="165" t="s">
        <v>146</v>
      </c>
    </row>
    <row r="42" spans="1:3" s="47" customFormat="1" ht="21">
      <c r="A42" s="61" t="s">
        <v>36</v>
      </c>
      <c r="B42" s="160" t="s">
        <v>114</v>
      </c>
      <c r="C42" s="174" t="s">
        <v>147</v>
      </c>
    </row>
    <row r="43" spans="1:3" s="50" customFormat="1" ht="21">
      <c r="A43" s="448" t="s">
        <v>5</v>
      </c>
      <c r="B43" s="449"/>
      <c r="C43" s="88">
        <f>+C5+C19+C23+C29+C37</f>
        <v>76022100</v>
      </c>
    </row>
    <row r="44" spans="1:3" s="47" customFormat="1" ht="21">
      <c r="A44" s="51"/>
      <c r="B44" s="46"/>
      <c r="C44" s="130"/>
    </row>
    <row r="45" spans="1:3" s="47" customFormat="1" ht="21">
      <c r="A45" s="51"/>
      <c r="B45" s="46"/>
      <c r="C45" s="130"/>
    </row>
    <row r="46" spans="1:3" s="47" customFormat="1" ht="21">
      <c r="A46" s="51"/>
      <c r="B46" s="46"/>
      <c r="C46" s="130"/>
    </row>
    <row r="47" spans="1:3" s="47" customFormat="1" ht="21">
      <c r="A47" s="51"/>
      <c r="B47" s="46"/>
      <c r="C47" s="130"/>
    </row>
    <row r="48" spans="1:3" s="47" customFormat="1" ht="21">
      <c r="A48" s="51"/>
      <c r="B48" s="46"/>
      <c r="C48" s="130"/>
    </row>
    <row r="49" spans="1:3" s="47" customFormat="1" ht="21">
      <c r="A49" s="51"/>
      <c r="B49" s="46"/>
      <c r="C49" s="130"/>
    </row>
    <row r="50" spans="1:3" s="47" customFormat="1" ht="21">
      <c r="A50" s="51"/>
      <c r="B50" s="46"/>
      <c r="C50" s="130"/>
    </row>
    <row r="51" spans="1:3" s="47" customFormat="1" ht="21">
      <c r="A51" s="51"/>
      <c r="B51" s="46"/>
      <c r="C51" s="130"/>
    </row>
    <row r="52" spans="1:3" s="47" customFormat="1" ht="21">
      <c r="A52" s="51"/>
      <c r="B52" s="46"/>
      <c r="C52" s="130"/>
    </row>
    <row r="53" spans="1:3" s="47" customFormat="1" ht="21">
      <c r="A53" s="51"/>
      <c r="B53" s="46"/>
      <c r="C53" s="130"/>
    </row>
    <row r="54" spans="1:3" s="47" customFormat="1" ht="21">
      <c r="A54" s="51"/>
      <c r="B54" s="46"/>
      <c r="C54" s="130"/>
    </row>
    <row r="55" spans="1:3" s="47" customFormat="1" ht="21">
      <c r="A55" s="51"/>
      <c r="B55" s="46"/>
      <c r="C55" s="130"/>
    </row>
    <row r="56" spans="1:3" s="47" customFormat="1" ht="21">
      <c r="A56" s="51"/>
      <c r="B56" s="46"/>
      <c r="C56" s="130"/>
    </row>
    <row r="57" spans="1:3" s="47" customFormat="1" ht="21">
      <c r="A57" s="51"/>
      <c r="B57" s="46"/>
      <c r="C57" s="130"/>
    </row>
    <row r="58" spans="1:3" s="47" customFormat="1" ht="21">
      <c r="A58" s="51"/>
      <c r="B58" s="46"/>
      <c r="C58" s="130"/>
    </row>
    <row r="59" spans="1:3" s="47" customFormat="1" ht="21">
      <c r="A59" s="51"/>
      <c r="B59" s="46"/>
      <c r="C59" s="130"/>
    </row>
    <row r="60" spans="1:3" s="47" customFormat="1" ht="21">
      <c r="A60" s="51"/>
      <c r="B60" s="46"/>
      <c r="C60" s="130"/>
    </row>
    <row r="61" spans="1:3" s="47" customFormat="1" ht="21">
      <c r="A61" s="51"/>
      <c r="B61" s="46"/>
      <c r="C61" s="130"/>
    </row>
    <row r="62" spans="1:3" s="47" customFormat="1" ht="21">
      <c r="A62" s="51"/>
      <c r="B62" s="46"/>
      <c r="C62" s="130"/>
    </row>
    <row r="63" spans="1:3" s="47" customFormat="1" ht="21">
      <c r="A63" s="51"/>
      <c r="B63" s="46"/>
      <c r="C63" s="130"/>
    </row>
    <row r="64" spans="1:3" s="47" customFormat="1" ht="21">
      <c r="A64" s="51"/>
      <c r="B64" s="46"/>
      <c r="C64" s="130"/>
    </row>
    <row r="65" spans="1:3" s="47" customFormat="1" ht="21">
      <c r="A65" s="51"/>
      <c r="B65" s="46"/>
      <c r="C65" s="130"/>
    </row>
    <row r="66" spans="1:3" s="47" customFormat="1" ht="21">
      <c r="A66" s="51"/>
      <c r="B66" s="46"/>
      <c r="C66" s="130"/>
    </row>
    <row r="67" spans="1:3" s="47" customFormat="1" ht="21">
      <c r="A67" s="51"/>
      <c r="B67" s="46"/>
      <c r="C67" s="130"/>
    </row>
    <row r="68" spans="1:3" s="47" customFormat="1" ht="21">
      <c r="A68" s="51"/>
      <c r="B68" s="46"/>
      <c r="C68" s="130"/>
    </row>
    <row r="69" spans="1:3" s="47" customFormat="1" ht="21">
      <c r="A69" s="51"/>
      <c r="B69" s="46"/>
      <c r="C69" s="130"/>
    </row>
    <row r="70" spans="1:3" s="47" customFormat="1" ht="21">
      <c r="A70" s="51"/>
      <c r="B70" s="46"/>
      <c r="C70" s="130"/>
    </row>
    <row r="71" spans="1:3" s="47" customFormat="1" ht="21">
      <c r="A71" s="51"/>
      <c r="B71" s="46"/>
      <c r="C71" s="130"/>
    </row>
    <row r="72" spans="1:3" s="47" customFormat="1" ht="21">
      <c r="A72" s="51"/>
      <c r="B72" s="46"/>
      <c r="C72" s="130"/>
    </row>
    <row r="73" spans="1:3" s="47" customFormat="1" ht="21">
      <c r="A73" s="51"/>
      <c r="B73" s="46"/>
      <c r="C73" s="130"/>
    </row>
    <row r="74" spans="1:3" s="47" customFormat="1" ht="21">
      <c r="A74" s="51"/>
      <c r="B74" s="46"/>
      <c r="C74" s="130"/>
    </row>
    <row r="75" spans="1:3" s="47" customFormat="1" ht="21">
      <c r="A75" s="51"/>
      <c r="B75" s="46"/>
      <c r="C75" s="130"/>
    </row>
    <row r="76" spans="1:3" s="47" customFormat="1" ht="21">
      <c r="A76" s="51"/>
      <c r="B76" s="46"/>
      <c r="C76" s="130"/>
    </row>
    <row r="77" spans="1:3" s="47" customFormat="1" ht="21">
      <c r="A77" s="51"/>
      <c r="B77" s="46"/>
      <c r="C77" s="130"/>
    </row>
    <row r="78" spans="1:3" s="47" customFormat="1" ht="21">
      <c r="A78" s="51"/>
      <c r="B78" s="46"/>
      <c r="C78" s="130"/>
    </row>
    <row r="79" spans="1:3" s="47" customFormat="1" ht="21">
      <c r="A79" s="51"/>
      <c r="B79" s="46"/>
      <c r="C79" s="130"/>
    </row>
    <row r="80" spans="1:3" s="47" customFormat="1" ht="21">
      <c r="A80" s="51"/>
      <c r="B80" s="46"/>
      <c r="C80" s="130"/>
    </row>
    <row r="81" spans="1:3" s="47" customFormat="1" ht="21">
      <c r="A81" s="51"/>
      <c r="B81" s="46"/>
      <c r="C81" s="130"/>
    </row>
    <row r="82" spans="1:3" s="47" customFormat="1" ht="21">
      <c r="A82" s="51"/>
      <c r="B82" s="46"/>
      <c r="C82" s="130"/>
    </row>
    <row r="83" spans="1:3" s="47" customFormat="1" ht="21">
      <c r="A83" s="51"/>
      <c r="B83" s="46"/>
      <c r="C83" s="130"/>
    </row>
    <row r="84" spans="1:3" s="47" customFormat="1" ht="21">
      <c r="A84" s="51"/>
      <c r="B84" s="46"/>
      <c r="C84" s="130"/>
    </row>
    <row r="85" spans="1:3" s="47" customFormat="1" ht="21">
      <c r="A85" s="51"/>
      <c r="B85" s="46"/>
      <c r="C85" s="130"/>
    </row>
    <row r="86" spans="1:3" s="47" customFormat="1" ht="21">
      <c r="A86" s="51"/>
      <c r="B86" s="46"/>
      <c r="C86" s="130"/>
    </row>
    <row r="87" spans="1:3" s="47" customFormat="1" ht="21">
      <c r="A87" s="51"/>
      <c r="B87" s="46"/>
      <c r="C87" s="130"/>
    </row>
    <row r="88" spans="1:3" s="47" customFormat="1" ht="21">
      <c r="A88" s="51"/>
      <c r="B88" s="46"/>
      <c r="C88" s="130"/>
    </row>
    <row r="89" spans="1:3" s="47" customFormat="1" ht="21">
      <c r="A89" s="51"/>
      <c r="B89" s="46"/>
      <c r="C89" s="130"/>
    </row>
    <row r="90" spans="1:3" s="47" customFormat="1" ht="21">
      <c r="A90" s="51"/>
      <c r="B90" s="46"/>
      <c r="C90" s="130"/>
    </row>
    <row r="91" spans="1:3" s="47" customFormat="1" ht="21">
      <c r="A91" s="51"/>
      <c r="B91" s="46"/>
      <c r="C91" s="130"/>
    </row>
    <row r="92" spans="1:3" s="47" customFormat="1" ht="21">
      <c r="A92" s="51"/>
      <c r="B92" s="46"/>
      <c r="C92" s="130"/>
    </row>
    <row r="93" spans="1:3" s="47" customFormat="1" ht="21">
      <c r="A93" s="51"/>
      <c r="B93" s="46"/>
      <c r="C93" s="130"/>
    </row>
    <row r="94" spans="1:3" s="47" customFormat="1" ht="21">
      <c r="A94" s="51"/>
      <c r="B94" s="46"/>
      <c r="C94" s="130"/>
    </row>
    <row r="95" spans="1:3" s="47" customFormat="1" ht="21">
      <c r="A95" s="51"/>
      <c r="B95" s="46"/>
      <c r="C95" s="130"/>
    </row>
    <row r="96" spans="1:3" s="47" customFormat="1" ht="21">
      <c r="A96" s="51"/>
      <c r="B96" s="46"/>
      <c r="C96" s="130"/>
    </row>
    <row r="97" spans="1:3" s="47" customFormat="1" ht="21">
      <c r="A97" s="51"/>
      <c r="B97" s="46"/>
      <c r="C97" s="130"/>
    </row>
    <row r="98" spans="1:3" s="47" customFormat="1" ht="21">
      <c r="A98" s="51"/>
      <c r="B98" s="46"/>
      <c r="C98" s="130"/>
    </row>
    <row r="99" spans="1:3" s="47" customFormat="1" ht="21">
      <c r="A99" s="51"/>
      <c r="B99" s="46"/>
      <c r="C99" s="130"/>
    </row>
    <row r="100" spans="1:3" s="47" customFormat="1" ht="21">
      <c r="A100" s="51"/>
      <c r="B100" s="46"/>
      <c r="C100" s="130"/>
    </row>
    <row r="101" spans="1:3" s="47" customFormat="1" ht="21">
      <c r="A101" s="51"/>
      <c r="B101" s="46"/>
      <c r="C101" s="130"/>
    </row>
    <row r="102" spans="1:3" s="47" customFormat="1" ht="21">
      <c r="A102" s="51"/>
      <c r="B102" s="46"/>
      <c r="C102" s="130"/>
    </row>
    <row r="103" spans="1:3" s="47" customFormat="1" ht="21">
      <c r="A103" s="51"/>
      <c r="B103" s="46"/>
      <c r="C103" s="130"/>
    </row>
    <row r="104" spans="1:3" s="47" customFormat="1" ht="21">
      <c r="A104" s="51"/>
      <c r="B104" s="46"/>
      <c r="C104" s="130"/>
    </row>
    <row r="105" spans="1:3" s="47" customFormat="1" ht="21">
      <c r="A105" s="51"/>
      <c r="B105" s="46"/>
      <c r="C105" s="130"/>
    </row>
    <row r="106" spans="1:3" s="47" customFormat="1" ht="21">
      <c r="A106" s="51"/>
      <c r="B106" s="46"/>
      <c r="C106" s="130"/>
    </row>
    <row r="107" spans="1:3" s="47" customFormat="1" ht="21">
      <c r="A107" s="51"/>
      <c r="B107" s="46"/>
      <c r="C107" s="130"/>
    </row>
    <row r="108" spans="1:3" s="47" customFormat="1" ht="21">
      <c r="A108" s="51"/>
      <c r="B108" s="46"/>
      <c r="C108" s="130"/>
    </row>
    <row r="109" spans="1:3" s="47" customFormat="1" ht="21">
      <c r="A109" s="51"/>
      <c r="B109" s="46"/>
      <c r="C109" s="130"/>
    </row>
    <row r="110" spans="1:3" s="47" customFormat="1" ht="21">
      <c r="A110" s="51"/>
      <c r="B110" s="46"/>
      <c r="C110" s="130"/>
    </row>
    <row r="111" spans="1:3" s="47" customFormat="1" ht="21">
      <c r="A111" s="51"/>
      <c r="B111" s="46"/>
      <c r="C111" s="130"/>
    </row>
    <row r="112" spans="1:3" s="47" customFormat="1" ht="21">
      <c r="A112" s="51"/>
      <c r="B112" s="46"/>
      <c r="C112" s="130"/>
    </row>
    <row r="113" spans="1:3" s="47" customFormat="1" ht="21">
      <c r="A113" s="51"/>
      <c r="B113" s="46"/>
      <c r="C113" s="130"/>
    </row>
    <row r="114" spans="1:3" s="47" customFormat="1" ht="21">
      <c r="A114" s="51"/>
      <c r="B114" s="46"/>
      <c r="C114" s="130"/>
    </row>
    <row r="115" spans="1:3" s="47" customFormat="1" ht="21">
      <c r="A115" s="51"/>
      <c r="B115" s="46"/>
      <c r="C115" s="130"/>
    </row>
    <row r="116" spans="1:3" s="47" customFormat="1" ht="21">
      <c r="A116" s="51"/>
      <c r="B116" s="46"/>
      <c r="C116" s="130"/>
    </row>
    <row r="117" spans="1:3" s="47" customFormat="1" ht="21">
      <c r="A117" s="51"/>
      <c r="B117" s="46"/>
      <c r="C117" s="130"/>
    </row>
    <row r="118" spans="1:3" s="47" customFormat="1" ht="21">
      <c r="A118" s="51"/>
      <c r="B118" s="46"/>
      <c r="C118" s="130"/>
    </row>
    <row r="119" spans="1:3" s="47" customFormat="1" ht="21">
      <c r="A119" s="51"/>
      <c r="B119" s="46"/>
      <c r="C119" s="130"/>
    </row>
    <row r="120" spans="1:3" s="47" customFormat="1" ht="21">
      <c r="A120" s="51"/>
      <c r="B120" s="46"/>
      <c r="C120" s="130"/>
    </row>
    <row r="121" spans="1:3" s="47" customFormat="1" ht="21">
      <c r="A121" s="51"/>
      <c r="B121" s="46"/>
      <c r="C121" s="130"/>
    </row>
    <row r="122" spans="1:3" s="47" customFormat="1" ht="21">
      <c r="A122" s="51"/>
      <c r="B122" s="46"/>
      <c r="C122" s="130"/>
    </row>
    <row r="123" spans="1:3" s="47" customFormat="1" ht="21">
      <c r="A123" s="51"/>
      <c r="B123" s="46"/>
      <c r="C123" s="130"/>
    </row>
    <row r="124" spans="1:3" s="47" customFormat="1" ht="21">
      <c r="A124" s="51"/>
      <c r="B124" s="46"/>
      <c r="C124" s="130"/>
    </row>
    <row r="125" spans="1:3" s="47" customFormat="1" ht="21">
      <c r="A125" s="51"/>
      <c r="B125" s="46"/>
      <c r="C125" s="130"/>
    </row>
    <row r="126" spans="1:3" s="47" customFormat="1" ht="21">
      <c r="A126" s="51"/>
      <c r="B126" s="46"/>
      <c r="C126" s="130"/>
    </row>
    <row r="127" spans="1:3" s="47" customFormat="1" ht="21">
      <c r="A127" s="51"/>
      <c r="B127" s="46"/>
      <c r="C127" s="130"/>
    </row>
    <row r="128" spans="1:3" s="47" customFormat="1" ht="21">
      <c r="A128" s="51"/>
      <c r="B128" s="46"/>
      <c r="C128" s="130"/>
    </row>
    <row r="129" spans="1:3" s="47" customFormat="1" ht="21">
      <c r="A129" s="51"/>
      <c r="B129" s="46"/>
      <c r="C129" s="130"/>
    </row>
    <row r="130" spans="1:3" s="47" customFormat="1" ht="21">
      <c r="A130" s="51"/>
      <c r="B130" s="46"/>
      <c r="C130" s="130"/>
    </row>
    <row r="131" spans="1:3" s="47" customFormat="1" ht="21">
      <c r="A131" s="51"/>
      <c r="B131" s="46"/>
      <c r="C131" s="130"/>
    </row>
    <row r="132" spans="1:3" s="47" customFormat="1" ht="21">
      <c r="A132" s="51"/>
      <c r="B132" s="46"/>
      <c r="C132" s="130"/>
    </row>
    <row r="133" spans="1:3" s="47" customFormat="1" ht="21">
      <c r="A133" s="51"/>
      <c r="B133" s="46"/>
      <c r="C133" s="130"/>
    </row>
    <row r="134" spans="1:3" s="47" customFormat="1" ht="21">
      <c r="A134" s="51"/>
      <c r="B134" s="46"/>
      <c r="C134" s="130"/>
    </row>
    <row r="135" spans="1:3" s="47" customFormat="1" ht="21">
      <c r="A135" s="51"/>
      <c r="B135" s="46"/>
      <c r="C135" s="130"/>
    </row>
    <row r="136" spans="1:3" s="47" customFormat="1" ht="21">
      <c r="A136" s="51"/>
      <c r="B136" s="46"/>
      <c r="C136" s="130"/>
    </row>
    <row r="137" spans="1:3" s="47" customFormat="1" ht="21">
      <c r="A137" s="51"/>
      <c r="B137" s="46"/>
      <c r="C137" s="130"/>
    </row>
    <row r="138" spans="1:3" s="47" customFormat="1" ht="21">
      <c r="A138" s="51"/>
      <c r="B138" s="46"/>
      <c r="C138" s="130"/>
    </row>
    <row r="139" spans="1:3" s="47" customFormat="1" ht="21">
      <c r="A139" s="51"/>
      <c r="B139" s="46"/>
      <c r="C139" s="130"/>
    </row>
    <row r="140" spans="1:3" s="47" customFormat="1" ht="21">
      <c r="A140" s="51"/>
      <c r="B140" s="46"/>
      <c r="C140" s="130"/>
    </row>
    <row r="141" spans="1:3" s="47" customFormat="1" ht="21">
      <c r="A141" s="51"/>
      <c r="B141" s="46"/>
      <c r="C141" s="130"/>
    </row>
    <row r="142" spans="1:3" ht="21">
      <c r="A142" s="52"/>
      <c r="B142" s="38"/>
      <c r="C142" s="131"/>
    </row>
    <row r="143" spans="1:3" ht="21">
      <c r="A143" s="52"/>
      <c r="B143" s="38"/>
      <c r="C143" s="131"/>
    </row>
    <row r="144" spans="1:3" ht="21">
      <c r="A144" s="52"/>
      <c r="B144" s="38"/>
      <c r="C144" s="131"/>
    </row>
    <row r="145" spans="1:3" ht="21">
      <c r="A145" s="52"/>
      <c r="B145" s="38"/>
      <c r="C145" s="131"/>
    </row>
    <row r="146" spans="1:3" ht="21">
      <c r="A146" s="52"/>
      <c r="B146" s="38"/>
      <c r="C146" s="131"/>
    </row>
    <row r="147" spans="1:3" ht="21">
      <c r="A147" s="52"/>
      <c r="B147" s="38"/>
      <c r="C147" s="131"/>
    </row>
    <row r="148" spans="1:3" ht="21">
      <c r="A148" s="52"/>
      <c r="B148" s="38"/>
      <c r="C148" s="131"/>
    </row>
    <row r="149" spans="1:3" ht="21">
      <c r="A149" s="52"/>
      <c r="B149" s="38"/>
      <c r="C149" s="131"/>
    </row>
    <row r="150" spans="1:3" ht="21">
      <c r="A150" s="52"/>
      <c r="B150" s="38"/>
      <c r="C150" s="131"/>
    </row>
    <row r="151" spans="1:3" ht="21">
      <c r="A151" s="52"/>
      <c r="B151" s="38"/>
      <c r="C151" s="131"/>
    </row>
    <row r="152" spans="1:3" ht="21">
      <c r="A152" s="52"/>
      <c r="B152" s="38"/>
      <c r="C152" s="131"/>
    </row>
    <row r="153" spans="1:3" ht="21">
      <c r="A153" s="52"/>
      <c r="B153" s="38"/>
      <c r="C153" s="131"/>
    </row>
    <row r="154" spans="1:3" ht="21">
      <c r="A154" s="52"/>
      <c r="B154" s="38"/>
      <c r="C154" s="131"/>
    </row>
    <row r="155" spans="1:3" ht="21">
      <c r="A155" s="52"/>
      <c r="B155" s="38"/>
      <c r="C155" s="131"/>
    </row>
    <row r="156" spans="1:3" ht="21">
      <c r="A156" s="52"/>
      <c r="B156" s="38"/>
      <c r="C156" s="131"/>
    </row>
    <row r="157" spans="1:3" ht="21">
      <c r="A157" s="52"/>
      <c r="B157" s="38"/>
      <c r="C157" s="131"/>
    </row>
    <row r="158" spans="1:3" ht="21">
      <c r="A158" s="52"/>
      <c r="B158" s="38"/>
      <c r="C158" s="131"/>
    </row>
    <row r="159" spans="1:3" ht="21">
      <c r="A159" s="52"/>
      <c r="B159" s="38"/>
      <c r="C159" s="131"/>
    </row>
    <row r="160" spans="1:3" ht="21">
      <c r="A160" s="52"/>
      <c r="B160" s="38"/>
      <c r="C160" s="131"/>
    </row>
    <row r="161" spans="1:3" ht="21">
      <c r="A161" s="52"/>
      <c r="B161" s="38"/>
      <c r="C161" s="131"/>
    </row>
    <row r="162" spans="1:3" ht="21">
      <c r="A162" s="52"/>
      <c r="B162" s="38"/>
      <c r="C162" s="131"/>
    </row>
    <row r="163" spans="1:3" ht="21">
      <c r="A163" s="52"/>
      <c r="B163" s="38"/>
      <c r="C163" s="131"/>
    </row>
    <row r="164" spans="1:3" ht="21">
      <c r="A164" s="52"/>
      <c r="B164" s="38"/>
      <c r="C164" s="131"/>
    </row>
    <row r="165" spans="1:3" ht="21">
      <c r="A165" s="52"/>
      <c r="B165" s="38"/>
      <c r="C165" s="131"/>
    </row>
    <row r="166" spans="1:3" ht="21">
      <c r="A166" s="52"/>
      <c r="B166" s="38"/>
      <c r="C166" s="131"/>
    </row>
    <row r="167" spans="1:3" ht="21">
      <c r="A167" s="52"/>
      <c r="B167" s="38"/>
      <c r="C167" s="131"/>
    </row>
    <row r="168" spans="1:3" ht="21">
      <c r="A168" s="52"/>
      <c r="B168" s="38"/>
      <c r="C168" s="131"/>
    </row>
    <row r="169" spans="1:3" ht="21">
      <c r="A169" s="52"/>
      <c r="B169" s="38"/>
      <c r="C169" s="131"/>
    </row>
    <row r="170" spans="1:3" ht="21">
      <c r="A170" s="52"/>
      <c r="B170" s="38"/>
      <c r="C170" s="131"/>
    </row>
    <row r="171" spans="1:3" ht="21">
      <c r="A171" s="52"/>
      <c r="B171" s="38"/>
      <c r="C171" s="131"/>
    </row>
    <row r="172" spans="1:3" ht="21">
      <c r="A172" s="52"/>
      <c r="B172" s="38"/>
      <c r="C172" s="131"/>
    </row>
    <row r="173" spans="1:3" ht="21">
      <c r="A173" s="52"/>
      <c r="B173" s="38"/>
      <c r="C173" s="131"/>
    </row>
    <row r="174" spans="1:3" ht="21">
      <c r="A174" s="52"/>
      <c r="B174" s="38"/>
      <c r="C174" s="131"/>
    </row>
    <row r="175" spans="1:3" ht="21">
      <c r="A175" s="52"/>
      <c r="B175" s="38"/>
      <c r="C175" s="131"/>
    </row>
    <row r="176" spans="1:3" ht="21">
      <c r="A176" s="52"/>
      <c r="B176" s="38"/>
      <c r="C176" s="131"/>
    </row>
    <row r="177" spans="1:3" ht="21">
      <c r="A177" s="52"/>
      <c r="B177" s="38"/>
      <c r="C177" s="131"/>
    </row>
    <row r="178" spans="1:3" ht="21">
      <c r="A178" s="52"/>
      <c r="B178" s="38"/>
      <c r="C178" s="131"/>
    </row>
    <row r="179" spans="1:3" ht="21">
      <c r="A179" s="52"/>
      <c r="B179" s="38"/>
      <c r="C179" s="131"/>
    </row>
    <row r="180" spans="1:3" ht="21">
      <c r="A180" s="52"/>
      <c r="B180" s="38"/>
      <c r="C180" s="131"/>
    </row>
    <row r="181" spans="1:3" ht="21">
      <c r="A181" s="52"/>
      <c r="B181" s="38"/>
      <c r="C181" s="131"/>
    </row>
    <row r="182" spans="1:3" ht="21">
      <c r="A182" s="52"/>
      <c r="B182" s="38"/>
      <c r="C182" s="131"/>
    </row>
    <row r="183" spans="1:3" ht="21">
      <c r="A183" s="52"/>
      <c r="B183" s="38"/>
      <c r="C183" s="131"/>
    </row>
    <row r="184" spans="1:3" ht="21">
      <c r="A184" s="52"/>
      <c r="B184" s="38"/>
      <c r="C184" s="131"/>
    </row>
    <row r="185" spans="1:3" ht="21">
      <c r="A185" s="52"/>
      <c r="B185" s="38"/>
      <c r="C185" s="131"/>
    </row>
    <row r="186" spans="1:3" ht="21">
      <c r="A186" s="52"/>
      <c r="B186" s="38"/>
      <c r="C186" s="131"/>
    </row>
    <row r="187" spans="1:3" ht="21">
      <c r="A187" s="52"/>
      <c r="B187" s="38"/>
      <c r="C187" s="131"/>
    </row>
    <row r="188" spans="1:3" ht="21">
      <c r="A188" s="52"/>
      <c r="B188" s="38"/>
      <c r="C188" s="131"/>
    </row>
    <row r="189" spans="1:3" ht="21">
      <c r="A189" s="52"/>
      <c r="B189" s="38"/>
      <c r="C189" s="131"/>
    </row>
    <row r="190" spans="1:3" ht="21">
      <c r="A190" s="52"/>
      <c r="B190" s="38"/>
      <c r="C190" s="131"/>
    </row>
    <row r="191" spans="1:3" ht="21">
      <c r="A191" s="52"/>
      <c r="B191" s="38"/>
      <c r="C191" s="131"/>
    </row>
    <row r="192" spans="1:3" ht="21">
      <c r="A192" s="52"/>
      <c r="B192" s="38"/>
      <c r="C192" s="131"/>
    </row>
    <row r="193" spans="1:3" ht="21">
      <c r="A193" s="52"/>
      <c r="B193" s="38"/>
      <c r="C193" s="131"/>
    </row>
    <row r="194" spans="1:3" ht="21">
      <c r="A194" s="52"/>
      <c r="B194" s="38"/>
      <c r="C194" s="131"/>
    </row>
    <row r="195" spans="1:3" ht="21">
      <c r="A195" s="52"/>
      <c r="B195" s="38"/>
      <c r="C195" s="131"/>
    </row>
    <row r="196" spans="1:3" ht="21">
      <c r="A196" s="52"/>
      <c r="B196" s="38"/>
      <c r="C196" s="131"/>
    </row>
    <row r="197" spans="1:3" ht="21">
      <c r="A197" s="52"/>
      <c r="B197" s="38"/>
      <c r="C197" s="131"/>
    </row>
    <row r="198" spans="1:3" ht="21">
      <c r="A198" s="52"/>
      <c r="B198" s="38"/>
      <c r="C198" s="131"/>
    </row>
    <row r="199" spans="1:3" ht="21">
      <c r="A199" s="52"/>
      <c r="B199" s="38"/>
      <c r="C199" s="131"/>
    </row>
    <row r="200" spans="1:3" ht="21">
      <c r="A200" s="52"/>
      <c r="B200" s="38"/>
      <c r="C200" s="131"/>
    </row>
    <row r="201" spans="1:3" ht="21">
      <c r="A201" s="52"/>
      <c r="B201" s="38"/>
      <c r="C201" s="131"/>
    </row>
    <row r="202" spans="1:3" ht="21">
      <c r="A202" s="52"/>
      <c r="B202" s="38"/>
      <c r="C202" s="131"/>
    </row>
    <row r="203" spans="1:3" ht="21">
      <c r="A203" s="52"/>
      <c r="B203" s="38"/>
      <c r="C203" s="131"/>
    </row>
    <row r="204" spans="1:3" ht="21">
      <c r="A204" s="52"/>
      <c r="B204" s="38"/>
      <c r="C204" s="131"/>
    </row>
    <row r="205" spans="1:3" ht="21">
      <c r="A205" s="52"/>
      <c r="B205" s="38"/>
      <c r="C205" s="131"/>
    </row>
    <row r="206" spans="1:3" ht="21">
      <c r="A206" s="52"/>
      <c r="B206" s="38"/>
      <c r="C206" s="131"/>
    </row>
    <row r="207" spans="1:3" ht="21">
      <c r="A207" s="52"/>
      <c r="B207" s="38"/>
      <c r="C207" s="131"/>
    </row>
    <row r="208" spans="1:3" ht="21">
      <c r="A208" s="52"/>
      <c r="B208" s="38"/>
      <c r="C208" s="131"/>
    </row>
    <row r="209" spans="1:3" ht="21">
      <c r="A209" s="52"/>
      <c r="B209" s="38"/>
      <c r="C209" s="131"/>
    </row>
    <row r="210" spans="1:3" ht="21">
      <c r="A210" s="52"/>
      <c r="B210" s="38"/>
      <c r="C210" s="131"/>
    </row>
    <row r="211" spans="1:3" ht="21">
      <c r="A211" s="52"/>
      <c r="B211" s="38"/>
      <c r="C211" s="131"/>
    </row>
    <row r="212" spans="1:3" ht="21">
      <c r="A212" s="52"/>
      <c r="B212" s="38"/>
      <c r="C212" s="131"/>
    </row>
    <row r="213" spans="1:3" ht="21">
      <c r="A213" s="52"/>
      <c r="B213" s="38"/>
      <c r="C213" s="131"/>
    </row>
    <row r="214" spans="1:3" ht="21">
      <c r="A214" s="52"/>
      <c r="B214" s="38"/>
      <c r="C214" s="131"/>
    </row>
    <row r="215" spans="1:3" ht="21">
      <c r="A215" s="52"/>
      <c r="B215" s="38"/>
      <c r="C215" s="131"/>
    </row>
    <row r="216" spans="1:3" ht="21">
      <c r="A216" s="52"/>
      <c r="B216" s="38"/>
      <c r="C216" s="131"/>
    </row>
    <row r="217" spans="1:3" ht="21">
      <c r="A217" s="52"/>
      <c r="B217" s="38"/>
      <c r="C217" s="131"/>
    </row>
    <row r="218" spans="1:3" ht="21">
      <c r="A218" s="52"/>
      <c r="B218" s="38"/>
      <c r="C218" s="131"/>
    </row>
    <row r="219" spans="1:3" ht="21">
      <c r="A219" s="52"/>
      <c r="B219" s="38"/>
      <c r="C219" s="131"/>
    </row>
    <row r="220" spans="1:3" ht="21">
      <c r="A220" s="52"/>
      <c r="B220" s="38"/>
      <c r="C220" s="131"/>
    </row>
    <row r="221" spans="1:3" ht="21">
      <c r="A221" s="52"/>
      <c r="B221" s="38"/>
      <c r="C221" s="131"/>
    </row>
    <row r="222" spans="1:3" ht="21">
      <c r="A222" s="52"/>
      <c r="B222" s="38"/>
      <c r="C222" s="131"/>
    </row>
    <row r="223" spans="1:3" ht="21">
      <c r="A223" s="52"/>
      <c r="B223" s="38"/>
      <c r="C223" s="131"/>
    </row>
    <row r="224" spans="1:3" ht="21">
      <c r="A224" s="52"/>
      <c r="B224" s="38"/>
      <c r="C224" s="131"/>
    </row>
    <row r="225" spans="1:3" ht="21">
      <c r="A225" s="52"/>
      <c r="B225" s="38"/>
      <c r="C225" s="131"/>
    </row>
    <row r="226" spans="1:3" ht="21">
      <c r="A226" s="52"/>
      <c r="B226" s="38"/>
      <c r="C226" s="131"/>
    </row>
    <row r="227" spans="1:3" ht="21">
      <c r="A227" s="52"/>
      <c r="B227" s="38"/>
      <c r="C227" s="131"/>
    </row>
    <row r="228" spans="1:3" ht="21">
      <c r="A228" s="52"/>
      <c r="B228" s="38"/>
      <c r="C228" s="131"/>
    </row>
    <row r="229" spans="1:3" ht="21">
      <c r="A229" s="52"/>
      <c r="B229" s="38"/>
      <c r="C229" s="131"/>
    </row>
    <row r="230" spans="1:3" ht="21">
      <c r="A230" s="52"/>
      <c r="B230" s="38"/>
      <c r="C230" s="131"/>
    </row>
    <row r="231" spans="1:3" ht="21">
      <c r="A231" s="52"/>
      <c r="B231" s="38"/>
      <c r="C231" s="131"/>
    </row>
    <row r="232" spans="1:3" ht="21">
      <c r="A232" s="52"/>
      <c r="B232" s="38"/>
      <c r="C232" s="131"/>
    </row>
    <row r="233" spans="1:3" ht="21">
      <c r="A233" s="52"/>
      <c r="B233" s="38"/>
      <c r="C233" s="131"/>
    </row>
    <row r="234" spans="1:3" ht="21">
      <c r="A234" s="52"/>
      <c r="B234" s="38"/>
      <c r="C234" s="131"/>
    </row>
    <row r="235" spans="1:3" ht="21">
      <c r="A235" s="52"/>
      <c r="B235" s="38"/>
      <c r="C235" s="131"/>
    </row>
    <row r="236" spans="1:3" ht="21">
      <c r="A236" s="52"/>
      <c r="B236" s="38"/>
      <c r="C236" s="131"/>
    </row>
    <row r="237" spans="1:3" ht="21">
      <c r="A237" s="52"/>
      <c r="B237" s="38"/>
      <c r="C237" s="131"/>
    </row>
    <row r="238" spans="1:3" ht="21">
      <c r="A238" s="52"/>
      <c r="B238" s="38"/>
      <c r="C238" s="131"/>
    </row>
    <row r="239" spans="1:3" ht="21">
      <c r="A239" s="52"/>
      <c r="B239" s="38"/>
      <c r="C239" s="131"/>
    </row>
    <row r="240" spans="1:3" ht="21">
      <c r="A240" s="52"/>
      <c r="B240" s="38"/>
      <c r="C240" s="131"/>
    </row>
    <row r="241" spans="1:3" ht="21">
      <c r="A241" s="52"/>
      <c r="B241" s="38"/>
      <c r="C241" s="131"/>
    </row>
    <row r="242" spans="1:3" ht="21">
      <c r="A242" s="52"/>
      <c r="B242" s="38"/>
      <c r="C242" s="131"/>
    </row>
    <row r="243" spans="1:3" ht="21">
      <c r="A243" s="52"/>
      <c r="B243" s="38"/>
      <c r="C243" s="131"/>
    </row>
    <row r="244" spans="1:3" ht="21">
      <c r="A244" s="52"/>
      <c r="B244" s="38"/>
      <c r="C244" s="131"/>
    </row>
    <row r="245" spans="1:3" ht="21">
      <c r="A245" s="52"/>
      <c r="B245" s="38"/>
      <c r="C245" s="131"/>
    </row>
    <row r="246" spans="1:3" ht="21">
      <c r="A246" s="52"/>
      <c r="B246" s="38"/>
      <c r="C246" s="131"/>
    </row>
    <row r="247" spans="1:3" ht="21">
      <c r="A247" s="52"/>
      <c r="B247" s="38"/>
      <c r="C247" s="131"/>
    </row>
    <row r="248" spans="1:3" ht="21">
      <c r="A248" s="52"/>
      <c r="B248" s="38"/>
      <c r="C248" s="131"/>
    </row>
    <row r="249" spans="1:3" ht="21">
      <c r="A249" s="52"/>
      <c r="B249" s="38"/>
      <c r="C249" s="131"/>
    </row>
    <row r="250" spans="1:3" ht="21">
      <c r="A250" s="52"/>
      <c r="B250" s="38"/>
      <c r="C250" s="131"/>
    </row>
    <row r="251" spans="1:3" ht="21">
      <c r="A251" s="52"/>
      <c r="B251" s="38"/>
      <c r="C251" s="131"/>
    </row>
    <row r="252" spans="1:3" ht="21">
      <c r="A252" s="52"/>
      <c r="B252" s="38"/>
      <c r="C252" s="131"/>
    </row>
    <row r="253" spans="1:3" ht="21">
      <c r="A253" s="52"/>
      <c r="B253" s="38"/>
      <c r="C253" s="131"/>
    </row>
    <row r="254" spans="1:3" ht="21">
      <c r="A254" s="52"/>
      <c r="B254" s="38"/>
      <c r="C254" s="131"/>
    </row>
    <row r="255" spans="1:3" ht="21">
      <c r="A255" s="52"/>
      <c r="B255" s="38"/>
      <c r="C255" s="131"/>
    </row>
    <row r="256" spans="1:3" ht="21">
      <c r="A256" s="52"/>
      <c r="B256" s="38"/>
      <c r="C256" s="131"/>
    </row>
    <row r="257" spans="1:3" ht="21">
      <c r="A257" s="52"/>
      <c r="B257" s="38"/>
      <c r="C257" s="131"/>
    </row>
    <row r="258" spans="1:3" ht="21">
      <c r="A258" s="52"/>
      <c r="B258" s="38"/>
      <c r="C258" s="131"/>
    </row>
    <row r="259" spans="1:3" ht="21">
      <c r="A259" s="52"/>
      <c r="B259" s="38"/>
      <c r="C259" s="131"/>
    </row>
    <row r="260" spans="1:3" ht="21">
      <c r="A260" s="52"/>
      <c r="B260" s="38"/>
      <c r="C260" s="131"/>
    </row>
    <row r="261" spans="1:3" ht="21">
      <c r="A261" s="52"/>
      <c r="B261" s="38"/>
      <c r="C261" s="131"/>
    </row>
    <row r="262" spans="1:3" ht="21">
      <c r="A262" s="52"/>
      <c r="B262" s="38"/>
      <c r="C262" s="131"/>
    </row>
    <row r="263" spans="1:3" ht="21">
      <c r="A263" s="52"/>
      <c r="B263" s="38"/>
      <c r="C263" s="131"/>
    </row>
    <row r="264" spans="1:3" ht="21">
      <c r="A264" s="52"/>
      <c r="B264" s="38"/>
      <c r="C264" s="131"/>
    </row>
    <row r="265" spans="1:3" ht="21">
      <c r="A265" s="52"/>
      <c r="B265" s="38"/>
      <c r="C265" s="131"/>
    </row>
    <row r="266" spans="1:3" ht="21">
      <c r="A266" s="52"/>
      <c r="B266" s="38"/>
      <c r="C266" s="131"/>
    </row>
    <row r="267" spans="1:3" ht="21">
      <c r="A267" s="52"/>
      <c r="B267" s="38"/>
      <c r="C267" s="131"/>
    </row>
    <row r="268" spans="1:3" ht="21">
      <c r="A268" s="52"/>
      <c r="B268" s="38"/>
      <c r="C268" s="131"/>
    </row>
    <row r="269" spans="1:3" ht="21">
      <c r="A269" s="52"/>
      <c r="B269" s="38"/>
      <c r="C269" s="131"/>
    </row>
    <row r="270" spans="1:3" ht="21">
      <c r="A270" s="52"/>
      <c r="B270" s="38"/>
      <c r="C270" s="131"/>
    </row>
    <row r="271" spans="1:3" ht="21">
      <c r="A271" s="52"/>
      <c r="B271" s="38"/>
      <c r="C271" s="131"/>
    </row>
    <row r="272" spans="1:3" ht="21">
      <c r="A272" s="52"/>
      <c r="B272" s="38"/>
      <c r="C272" s="131"/>
    </row>
    <row r="273" spans="1:3" ht="21">
      <c r="A273" s="52"/>
      <c r="B273" s="38"/>
      <c r="C273" s="131"/>
    </row>
    <row r="274" spans="1:3" ht="21">
      <c r="A274" s="52"/>
      <c r="B274" s="38"/>
      <c r="C274" s="131"/>
    </row>
    <row r="275" spans="1:3" ht="21">
      <c r="A275" s="52"/>
      <c r="B275" s="38"/>
      <c r="C275" s="131"/>
    </row>
    <row r="276" spans="1:3" ht="21">
      <c r="A276" s="52"/>
      <c r="B276" s="38"/>
      <c r="C276" s="131"/>
    </row>
    <row r="277" spans="1:3" ht="21">
      <c r="A277" s="52"/>
      <c r="B277" s="38"/>
      <c r="C277" s="131"/>
    </row>
    <row r="278" spans="1:3" ht="21">
      <c r="A278" s="52"/>
      <c r="B278" s="38"/>
      <c r="C278" s="131"/>
    </row>
    <row r="279" spans="1:3" ht="21">
      <c r="A279" s="52"/>
      <c r="B279" s="38"/>
      <c r="C279" s="131"/>
    </row>
    <row r="280" spans="1:3" ht="21">
      <c r="A280" s="52"/>
      <c r="B280" s="38"/>
      <c r="C280" s="131"/>
    </row>
    <row r="281" spans="1:3" ht="21">
      <c r="A281" s="52"/>
      <c r="B281" s="38"/>
      <c r="C281" s="131"/>
    </row>
    <row r="282" spans="1:3" ht="21">
      <c r="A282" s="52"/>
      <c r="B282" s="38"/>
      <c r="C282" s="131"/>
    </row>
    <row r="283" spans="1:3" ht="21">
      <c r="A283" s="52"/>
      <c r="B283" s="38"/>
      <c r="C283" s="131"/>
    </row>
    <row r="284" spans="1:3" ht="21">
      <c r="A284" s="52"/>
      <c r="B284" s="38"/>
      <c r="C284" s="131"/>
    </row>
    <row r="285" spans="1:3" ht="21">
      <c r="A285" s="52"/>
      <c r="B285" s="38"/>
      <c r="C285" s="131"/>
    </row>
    <row r="286" spans="1:3" ht="21">
      <c r="A286" s="52"/>
      <c r="B286" s="38"/>
      <c r="C286" s="131"/>
    </row>
    <row r="287" spans="1:3" ht="21">
      <c r="A287" s="52"/>
      <c r="B287" s="38"/>
      <c r="C287" s="131"/>
    </row>
    <row r="288" spans="1:3" ht="21">
      <c r="A288" s="52"/>
      <c r="B288" s="38"/>
      <c r="C288" s="131"/>
    </row>
    <row r="289" spans="1:3" ht="21">
      <c r="A289" s="52"/>
      <c r="B289" s="38"/>
      <c r="C289" s="131"/>
    </row>
    <row r="290" spans="1:3" ht="21">
      <c r="A290" s="52"/>
      <c r="B290" s="38"/>
      <c r="C290" s="131"/>
    </row>
    <row r="291" spans="1:3" ht="21">
      <c r="A291" s="52"/>
      <c r="B291" s="38"/>
      <c r="C291" s="131"/>
    </row>
    <row r="292" spans="1:3" ht="21">
      <c r="A292" s="52"/>
      <c r="B292" s="38"/>
      <c r="C292" s="131"/>
    </row>
    <row r="293" spans="1:3" ht="21">
      <c r="A293" s="52"/>
      <c r="B293" s="38"/>
      <c r="C293" s="131"/>
    </row>
    <row r="294" spans="1:3" ht="21">
      <c r="A294" s="52"/>
      <c r="B294" s="38"/>
      <c r="C294" s="131"/>
    </row>
    <row r="295" spans="1:3" ht="21">
      <c r="A295" s="52"/>
      <c r="B295" s="38"/>
      <c r="C295" s="131"/>
    </row>
    <row r="296" spans="1:3" ht="21">
      <c r="A296" s="52"/>
      <c r="B296" s="38"/>
      <c r="C296" s="131"/>
    </row>
    <row r="297" spans="1:3" ht="21">
      <c r="A297" s="52"/>
      <c r="B297" s="38"/>
      <c r="C297" s="131"/>
    </row>
    <row r="298" spans="1:3" ht="21">
      <c r="A298" s="52"/>
      <c r="B298" s="38"/>
      <c r="C298" s="131"/>
    </row>
    <row r="299" spans="1:3" ht="21">
      <c r="A299" s="52"/>
      <c r="B299" s="38"/>
      <c r="C299" s="131"/>
    </row>
    <row r="300" spans="1:3" ht="21">
      <c r="A300" s="52"/>
      <c r="B300" s="38"/>
      <c r="C300" s="131"/>
    </row>
    <row r="301" spans="1:3" ht="21">
      <c r="A301" s="52"/>
      <c r="B301" s="38"/>
      <c r="C301" s="131"/>
    </row>
    <row r="302" spans="1:3" ht="21">
      <c r="A302" s="52"/>
      <c r="B302" s="38"/>
      <c r="C302" s="131"/>
    </row>
    <row r="303" spans="1:3" ht="21">
      <c r="A303" s="52"/>
      <c r="B303" s="38"/>
      <c r="C303" s="131"/>
    </row>
    <row r="304" spans="1:3" ht="21">
      <c r="A304" s="52"/>
      <c r="B304" s="38"/>
      <c r="C304" s="131"/>
    </row>
    <row r="305" spans="1:3" ht="21">
      <c r="A305" s="52"/>
      <c r="B305" s="38"/>
      <c r="C305" s="131"/>
    </row>
    <row r="306" spans="1:3" ht="21">
      <c r="A306" s="52"/>
      <c r="B306" s="38"/>
      <c r="C306" s="131"/>
    </row>
    <row r="307" spans="1:3" ht="21">
      <c r="A307" s="52"/>
      <c r="B307" s="38"/>
      <c r="C307" s="131"/>
    </row>
    <row r="308" spans="1:3" ht="21">
      <c r="A308" s="52"/>
      <c r="B308" s="38"/>
      <c r="C308" s="131"/>
    </row>
    <row r="309" spans="1:3" ht="21">
      <c r="A309" s="52"/>
      <c r="B309" s="38"/>
      <c r="C309" s="131"/>
    </row>
    <row r="310" spans="1:3" ht="21">
      <c r="A310" s="52"/>
      <c r="B310" s="38"/>
      <c r="C310" s="131"/>
    </row>
    <row r="311" spans="1:3" ht="21">
      <c r="A311" s="52"/>
      <c r="B311" s="38"/>
      <c r="C311" s="131"/>
    </row>
    <row r="312" spans="1:3" ht="21">
      <c r="A312" s="52"/>
      <c r="B312" s="38"/>
      <c r="C312" s="131"/>
    </row>
    <row r="313" spans="1:3" ht="21">
      <c r="A313" s="52"/>
      <c r="B313" s="38"/>
      <c r="C313" s="131"/>
    </row>
    <row r="314" spans="1:3" ht="21">
      <c r="A314" s="52"/>
      <c r="B314" s="38"/>
      <c r="C314" s="131"/>
    </row>
    <row r="315" spans="1:3" ht="21">
      <c r="A315" s="52"/>
      <c r="B315" s="38"/>
      <c r="C315" s="131"/>
    </row>
    <row r="316" spans="1:3" ht="21">
      <c r="A316" s="52"/>
      <c r="B316" s="38"/>
      <c r="C316" s="131"/>
    </row>
    <row r="317" spans="1:3" ht="21">
      <c r="A317" s="52"/>
      <c r="B317" s="38"/>
      <c r="C317" s="131"/>
    </row>
    <row r="318" spans="1:3" ht="21">
      <c r="A318" s="52"/>
      <c r="B318" s="38"/>
      <c r="C318" s="131"/>
    </row>
    <row r="319" spans="1:3" ht="21">
      <c r="A319" s="52"/>
      <c r="B319" s="38"/>
      <c r="C319" s="131"/>
    </row>
    <row r="320" spans="1:3" ht="21">
      <c r="A320" s="52"/>
      <c r="B320" s="38"/>
      <c r="C320" s="131"/>
    </row>
    <row r="321" spans="1:3" ht="21">
      <c r="A321" s="52"/>
      <c r="B321" s="38"/>
      <c r="C321" s="131"/>
    </row>
    <row r="322" spans="1:3" ht="21">
      <c r="A322" s="52"/>
      <c r="B322" s="38"/>
      <c r="C322" s="131"/>
    </row>
    <row r="323" spans="1:3" ht="21">
      <c r="A323" s="52"/>
      <c r="B323" s="38"/>
      <c r="C323" s="131"/>
    </row>
    <row r="324" spans="1:3" ht="21">
      <c r="A324" s="52"/>
      <c r="B324" s="38"/>
      <c r="C324" s="131"/>
    </row>
    <row r="325" spans="1:3" ht="21">
      <c r="A325" s="52"/>
      <c r="B325" s="38"/>
      <c r="C325" s="131"/>
    </row>
    <row r="326" spans="1:3" ht="21">
      <c r="A326" s="52"/>
      <c r="B326" s="38"/>
      <c r="C326" s="131"/>
    </row>
    <row r="327" spans="1:3" ht="21">
      <c r="A327" s="52"/>
      <c r="B327" s="38"/>
      <c r="C327" s="131"/>
    </row>
    <row r="328" spans="1:3" ht="21">
      <c r="A328" s="52"/>
      <c r="B328" s="38"/>
      <c r="C328" s="131"/>
    </row>
    <row r="329" spans="1:3" ht="21">
      <c r="A329" s="52"/>
      <c r="B329" s="38"/>
      <c r="C329" s="131"/>
    </row>
    <row r="330" spans="1:3" ht="21">
      <c r="A330" s="52"/>
      <c r="B330" s="38"/>
      <c r="C330" s="131"/>
    </row>
    <row r="331" spans="1:3" ht="21">
      <c r="A331" s="52"/>
      <c r="B331" s="38"/>
      <c r="C331" s="131"/>
    </row>
    <row r="332" spans="1:3" ht="21">
      <c r="A332" s="52"/>
      <c r="B332" s="38"/>
      <c r="C332" s="131"/>
    </row>
    <row r="333" spans="1:3" ht="21">
      <c r="A333" s="52"/>
      <c r="B333" s="38"/>
      <c r="C333" s="131"/>
    </row>
    <row r="334" spans="1:3" ht="21">
      <c r="A334" s="52"/>
      <c r="B334" s="38"/>
      <c r="C334" s="131"/>
    </row>
    <row r="335" spans="1:3" ht="21">
      <c r="A335" s="52"/>
      <c r="B335" s="38"/>
      <c r="C335" s="131"/>
    </row>
    <row r="336" spans="1:3" ht="21">
      <c r="A336" s="52"/>
      <c r="B336" s="38"/>
      <c r="C336" s="131"/>
    </row>
    <row r="337" spans="1:3" ht="21">
      <c r="A337" s="52"/>
      <c r="B337" s="38"/>
      <c r="C337" s="131"/>
    </row>
    <row r="338" spans="1:3" ht="21">
      <c r="A338" s="52"/>
      <c r="B338" s="38"/>
      <c r="C338" s="131"/>
    </row>
    <row r="339" spans="1:3" ht="21">
      <c r="A339" s="52"/>
      <c r="B339" s="38"/>
      <c r="C339" s="131"/>
    </row>
    <row r="340" spans="1:3" ht="21">
      <c r="A340" s="52"/>
      <c r="B340" s="38"/>
      <c r="C340" s="131"/>
    </row>
    <row r="341" spans="1:3" ht="21">
      <c r="A341" s="52"/>
      <c r="B341" s="38"/>
      <c r="C341" s="131"/>
    </row>
    <row r="342" spans="1:3" ht="21">
      <c r="A342" s="52"/>
      <c r="B342" s="38"/>
      <c r="C342" s="131"/>
    </row>
    <row r="343" spans="1:3" ht="21">
      <c r="A343" s="52"/>
      <c r="B343" s="38"/>
      <c r="C343" s="131"/>
    </row>
    <row r="344" spans="1:3" ht="21">
      <c r="A344" s="52"/>
      <c r="B344" s="38"/>
      <c r="C344" s="131"/>
    </row>
    <row r="345" spans="1:3" ht="21">
      <c r="A345" s="52"/>
      <c r="B345" s="38"/>
      <c r="C345" s="131"/>
    </row>
    <row r="346" spans="1:3" ht="21">
      <c r="A346" s="52"/>
      <c r="B346" s="38"/>
      <c r="C346" s="131"/>
    </row>
    <row r="347" spans="1:3" ht="21">
      <c r="A347" s="52"/>
      <c r="B347" s="38"/>
      <c r="C347" s="131"/>
    </row>
    <row r="348" spans="1:3" ht="21">
      <c r="A348" s="52"/>
      <c r="B348" s="38"/>
      <c r="C348" s="131"/>
    </row>
    <row r="349" spans="1:3" ht="21">
      <c r="A349" s="52"/>
      <c r="B349" s="38"/>
      <c r="C349" s="131"/>
    </row>
    <row r="350" spans="1:3" ht="21">
      <c r="A350" s="52"/>
      <c r="B350" s="38"/>
      <c r="C350" s="131"/>
    </row>
    <row r="351" spans="1:3" ht="21">
      <c r="A351" s="52"/>
      <c r="B351" s="38"/>
      <c r="C351" s="131"/>
    </row>
    <row r="352" spans="1:3" ht="21">
      <c r="A352" s="52"/>
      <c r="B352" s="38"/>
      <c r="C352" s="131"/>
    </row>
    <row r="353" spans="1:3" ht="21">
      <c r="A353" s="52"/>
      <c r="B353" s="38"/>
      <c r="C353" s="131"/>
    </row>
    <row r="354" spans="1:3" ht="21">
      <c r="A354" s="52"/>
      <c r="B354" s="38"/>
      <c r="C354" s="131"/>
    </row>
    <row r="355" spans="1:3" ht="21">
      <c r="A355" s="52"/>
      <c r="B355" s="38"/>
      <c r="C355" s="131"/>
    </row>
    <row r="356" spans="1:3" ht="21">
      <c r="A356" s="52"/>
      <c r="B356" s="38"/>
      <c r="C356" s="131"/>
    </row>
    <row r="357" spans="1:3" ht="21">
      <c r="A357" s="52"/>
      <c r="B357" s="38"/>
      <c r="C357" s="131"/>
    </row>
    <row r="358" spans="1:3" ht="21">
      <c r="A358" s="52"/>
      <c r="B358" s="38"/>
      <c r="C358" s="131"/>
    </row>
    <row r="359" spans="1:3" ht="21">
      <c r="A359" s="52"/>
      <c r="B359" s="38"/>
      <c r="C359" s="131"/>
    </row>
    <row r="360" spans="1:3" ht="21">
      <c r="A360" s="52"/>
      <c r="B360" s="38"/>
      <c r="C360" s="131"/>
    </row>
    <row r="361" spans="1:3" ht="21">
      <c r="A361" s="52"/>
      <c r="B361" s="38"/>
      <c r="C361" s="131"/>
    </row>
    <row r="362" spans="1:3" ht="21">
      <c r="A362" s="52"/>
      <c r="B362" s="38"/>
      <c r="C362" s="131"/>
    </row>
    <row r="363" spans="1:3" ht="21">
      <c r="A363" s="52"/>
      <c r="B363" s="38"/>
      <c r="C363" s="131"/>
    </row>
    <row r="364" spans="1:3" ht="21">
      <c r="A364" s="52"/>
      <c r="B364" s="38"/>
      <c r="C364" s="131"/>
    </row>
    <row r="365" spans="1:3" ht="21">
      <c r="A365" s="52"/>
      <c r="B365" s="38"/>
      <c r="C365" s="131"/>
    </row>
    <row r="366" spans="1:3" ht="21">
      <c r="A366" s="52"/>
      <c r="B366" s="38"/>
      <c r="C366" s="131"/>
    </row>
    <row r="367" spans="1:3" ht="21">
      <c r="A367" s="52"/>
      <c r="B367" s="38"/>
      <c r="C367" s="131"/>
    </row>
    <row r="368" spans="1:3" ht="21">
      <c r="A368" s="52"/>
      <c r="B368" s="38"/>
      <c r="C368" s="131"/>
    </row>
    <row r="369" spans="1:3" ht="21">
      <c r="A369" s="52"/>
      <c r="B369" s="38"/>
      <c r="C369" s="131"/>
    </row>
    <row r="370" spans="1:3" ht="21">
      <c r="A370" s="52"/>
      <c r="B370" s="38"/>
      <c r="C370" s="131"/>
    </row>
    <row r="371" spans="1:3" ht="21">
      <c r="A371" s="52"/>
      <c r="B371" s="38"/>
      <c r="C371" s="131"/>
    </row>
    <row r="372" spans="1:3" ht="21">
      <c r="A372" s="52"/>
      <c r="B372" s="38"/>
      <c r="C372" s="131"/>
    </row>
    <row r="373" spans="1:3" ht="21">
      <c r="A373" s="52"/>
      <c r="B373" s="38"/>
      <c r="C373" s="131"/>
    </row>
    <row r="374" spans="1:3" ht="21">
      <c r="A374" s="52"/>
      <c r="B374" s="38"/>
      <c r="C374" s="131"/>
    </row>
    <row r="375" spans="1:3" ht="21">
      <c r="A375" s="52"/>
      <c r="B375" s="38"/>
      <c r="C375" s="131"/>
    </row>
    <row r="376" spans="1:3" ht="21">
      <c r="A376" s="52"/>
      <c r="B376" s="38"/>
      <c r="C376" s="131"/>
    </row>
    <row r="377" spans="1:3" ht="21">
      <c r="A377" s="52"/>
      <c r="B377" s="38"/>
      <c r="C377" s="131"/>
    </row>
    <row r="378" spans="1:3" ht="21">
      <c r="A378" s="52"/>
      <c r="B378" s="38"/>
      <c r="C378" s="131"/>
    </row>
    <row r="379" spans="1:3" ht="21">
      <c r="A379" s="52"/>
      <c r="B379" s="38"/>
      <c r="C379" s="131"/>
    </row>
    <row r="380" spans="1:3" ht="21">
      <c r="A380" s="52"/>
      <c r="B380" s="38"/>
      <c r="C380" s="131"/>
    </row>
    <row r="381" spans="1:3" ht="21">
      <c r="A381" s="52"/>
      <c r="B381" s="38"/>
      <c r="C381" s="131"/>
    </row>
    <row r="382" spans="1:3" ht="21">
      <c r="A382" s="52"/>
      <c r="B382" s="38"/>
      <c r="C382" s="131"/>
    </row>
    <row r="383" spans="1:3" ht="21">
      <c r="A383" s="52"/>
      <c r="B383" s="38"/>
      <c r="C383" s="131"/>
    </row>
    <row r="384" spans="1:3" ht="21">
      <c r="A384" s="52"/>
      <c r="B384" s="38"/>
      <c r="C384" s="131"/>
    </row>
    <row r="385" spans="1:3" ht="21">
      <c r="A385" s="52"/>
      <c r="B385" s="38"/>
      <c r="C385" s="131"/>
    </row>
    <row r="386" spans="1:3" ht="21">
      <c r="A386" s="52"/>
      <c r="B386" s="38"/>
      <c r="C386" s="131"/>
    </row>
    <row r="387" spans="1:3" ht="21">
      <c r="A387" s="52"/>
      <c r="B387" s="38"/>
      <c r="C387" s="131"/>
    </row>
    <row r="388" spans="1:3" ht="21">
      <c r="A388" s="52"/>
      <c r="B388" s="38"/>
      <c r="C388" s="131"/>
    </row>
    <row r="389" spans="1:3" ht="21">
      <c r="A389" s="52"/>
      <c r="B389" s="38"/>
      <c r="C389" s="131"/>
    </row>
    <row r="390" spans="1:3" ht="21">
      <c r="A390" s="52"/>
      <c r="B390" s="38"/>
      <c r="C390" s="131"/>
    </row>
    <row r="391" spans="1:3" ht="21">
      <c r="A391" s="52"/>
      <c r="B391" s="38"/>
      <c r="C391" s="131"/>
    </row>
    <row r="392" spans="1:3" ht="21">
      <c r="A392" s="52"/>
      <c r="B392" s="38"/>
      <c r="C392" s="131"/>
    </row>
    <row r="393" spans="1:3" ht="21">
      <c r="A393" s="52"/>
      <c r="B393" s="38"/>
      <c r="C393" s="131"/>
    </row>
    <row r="394" spans="1:3" ht="21">
      <c r="A394" s="52"/>
      <c r="B394" s="38"/>
      <c r="C394" s="131"/>
    </row>
    <row r="395" spans="1:3" ht="21">
      <c r="A395" s="52"/>
      <c r="B395" s="38"/>
      <c r="C395" s="131"/>
    </row>
    <row r="396" spans="1:3" ht="21">
      <c r="A396" s="52"/>
      <c r="B396" s="38"/>
      <c r="C396" s="131"/>
    </row>
    <row r="397" spans="1:3" ht="21">
      <c r="A397" s="52"/>
      <c r="B397" s="38"/>
      <c r="C397" s="131"/>
    </row>
    <row r="398" spans="1:3" ht="21">
      <c r="A398" s="52"/>
      <c r="B398" s="38"/>
      <c r="C398" s="131"/>
    </row>
    <row r="399" spans="1:3" ht="21">
      <c r="A399" s="52"/>
      <c r="B399" s="38"/>
      <c r="C399" s="131"/>
    </row>
    <row r="400" spans="1:3" ht="21">
      <c r="A400" s="52"/>
      <c r="B400" s="38"/>
      <c r="C400" s="131"/>
    </row>
    <row r="401" spans="1:3" ht="21">
      <c r="A401" s="52"/>
      <c r="B401" s="38"/>
      <c r="C401" s="131"/>
    </row>
    <row r="402" spans="1:3" ht="21">
      <c r="A402" s="52"/>
      <c r="B402" s="38"/>
      <c r="C402" s="131"/>
    </row>
    <row r="403" spans="1:3" ht="21">
      <c r="A403" s="52"/>
      <c r="B403" s="38"/>
      <c r="C403" s="131"/>
    </row>
    <row r="404" spans="1:3" ht="21">
      <c r="A404" s="52"/>
      <c r="B404" s="38"/>
      <c r="C404" s="131"/>
    </row>
    <row r="405" spans="1:3" ht="21">
      <c r="A405" s="52"/>
      <c r="B405" s="38"/>
      <c r="C405" s="131"/>
    </row>
    <row r="406" spans="1:3" ht="21">
      <c r="A406" s="52"/>
      <c r="B406" s="38"/>
      <c r="C406" s="131"/>
    </row>
    <row r="407" spans="1:3" ht="21">
      <c r="A407" s="52"/>
      <c r="B407" s="38"/>
      <c r="C407" s="131"/>
    </row>
    <row r="408" spans="1:3" ht="21">
      <c r="A408" s="52"/>
      <c r="B408" s="38"/>
      <c r="C408" s="131"/>
    </row>
    <row r="409" spans="1:3" ht="21">
      <c r="A409" s="52"/>
      <c r="B409" s="38"/>
      <c r="C409" s="131"/>
    </row>
    <row r="410" spans="1:3" ht="21">
      <c r="A410" s="52"/>
      <c r="B410" s="38"/>
      <c r="C410" s="131"/>
    </row>
    <row r="411" spans="1:3" ht="21">
      <c r="A411" s="52"/>
      <c r="B411" s="38"/>
      <c r="C411" s="131"/>
    </row>
    <row r="412" spans="1:3" ht="21">
      <c r="A412" s="52"/>
      <c r="B412" s="38"/>
      <c r="C412" s="131"/>
    </row>
    <row r="413" spans="1:3" ht="21">
      <c r="A413" s="52"/>
      <c r="B413" s="38"/>
      <c r="C413" s="131"/>
    </row>
    <row r="414" spans="1:3" ht="21">
      <c r="A414" s="52"/>
      <c r="B414" s="38"/>
      <c r="C414" s="131"/>
    </row>
    <row r="415" spans="1:3" ht="21">
      <c r="A415" s="52"/>
      <c r="B415" s="38"/>
      <c r="C415" s="131"/>
    </row>
    <row r="416" spans="1:3" ht="21">
      <c r="A416" s="52"/>
      <c r="B416" s="38"/>
      <c r="C416" s="131"/>
    </row>
    <row r="417" spans="1:3" ht="21">
      <c r="A417" s="52"/>
      <c r="B417" s="38"/>
      <c r="C417" s="131"/>
    </row>
    <row r="418" spans="1:3" ht="21">
      <c r="A418" s="52"/>
      <c r="B418" s="38"/>
      <c r="C418" s="131"/>
    </row>
    <row r="419" spans="1:3" ht="21">
      <c r="A419" s="52"/>
      <c r="B419" s="38"/>
      <c r="C419" s="131"/>
    </row>
    <row r="420" spans="1:3" ht="21">
      <c r="A420" s="52"/>
      <c r="B420" s="38"/>
      <c r="C420" s="131"/>
    </row>
    <row r="421" spans="1:3" ht="21">
      <c r="A421" s="52"/>
      <c r="B421" s="38"/>
      <c r="C421" s="131"/>
    </row>
    <row r="422" spans="1:3" ht="21">
      <c r="A422" s="52"/>
      <c r="B422" s="38"/>
      <c r="C422" s="131"/>
    </row>
    <row r="423" spans="1:3" ht="21">
      <c r="A423" s="52"/>
      <c r="B423" s="38"/>
      <c r="C423" s="131"/>
    </row>
    <row r="424" spans="1:3" ht="21">
      <c r="A424" s="52"/>
      <c r="B424" s="38"/>
      <c r="C424" s="131"/>
    </row>
    <row r="425" spans="1:3" ht="21">
      <c r="A425" s="52"/>
      <c r="B425" s="38"/>
      <c r="C425" s="131"/>
    </row>
    <row r="426" spans="1:3" ht="21">
      <c r="A426" s="52"/>
      <c r="B426" s="38"/>
      <c r="C426" s="131"/>
    </row>
    <row r="427" spans="1:3" ht="21">
      <c r="A427" s="52"/>
      <c r="B427" s="38"/>
      <c r="C427" s="131"/>
    </row>
    <row r="428" spans="1:3" ht="21">
      <c r="A428" s="52"/>
      <c r="B428" s="38"/>
      <c r="C428" s="131"/>
    </row>
    <row r="429" spans="1:3" ht="21">
      <c r="A429" s="52"/>
      <c r="B429" s="38"/>
      <c r="C429" s="131"/>
    </row>
    <row r="430" spans="1:3" ht="21">
      <c r="A430" s="52"/>
      <c r="B430" s="38"/>
      <c r="C430" s="131"/>
    </row>
    <row r="431" spans="1:3" ht="21">
      <c r="A431" s="52"/>
      <c r="B431" s="38"/>
      <c r="C431" s="131"/>
    </row>
    <row r="432" spans="1:3" ht="21">
      <c r="A432" s="52"/>
      <c r="B432" s="38"/>
      <c r="C432" s="131"/>
    </row>
    <row r="433" spans="1:3" ht="21">
      <c r="A433" s="52"/>
      <c r="B433" s="38"/>
      <c r="C433" s="131"/>
    </row>
    <row r="434" spans="1:3" ht="21">
      <c r="A434" s="52"/>
      <c r="B434" s="38"/>
      <c r="C434" s="131"/>
    </row>
    <row r="435" spans="1:3" ht="21">
      <c r="A435" s="52"/>
      <c r="B435" s="38"/>
      <c r="C435" s="131"/>
    </row>
    <row r="436" spans="1:3" ht="21">
      <c r="A436" s="52"/>
      <c r="B436" s="38"/>
      <c r="C436" s="131"/>
    </row>
    <row r="437" spans="1:3" ht="21">
      <c r="A437" s="52"/>
      <c r="B437" s="38"/>
      <c r="C437" s="131"/>
    </row>
    <row r="438" spans="1:3" ht="21">
      <c r="A438" s="52"/>
      <c r="B438" s="38"/>
      <c r="C438" s="131"/>
    </row>
    <row r="439" spans="1:3" ht="21">
      <c r="A439" s="52"/>
      <c r="B439" s="38"/>
      <c r="C439" s="131"/>
    </row>
    <row r="440" spans="1:3" ht="21">
      <c r="A440" s="52"/>
      <c r="B440" s="38"/>
      <c r="C440" s="131"/>
    </row>
    <row r="441" spans="1:3" ht="21">
      <c r="A441" s="52"/>
      <c r="B441" s="38"/>
      <c r="C441" s="131"/>
    </row>
    <row r="442" spans="1:3" ht="21">
      <c r="A442" s="52"/>
      <c r="B442" s="38"/>
      <c r="C442" s="131"/>
    </row>
    <row r="443" spans="1:3" ht="21">
      <c r="A443" s="52"/>
      <c r="B443" s="38"/>
      <c r="C443" s="131"/>
    </row>
    <row r="444" spans="1:3" ht="21">
      <c r="A444" s="52"/>
      <c r="B444" s="38"/>
      <c r="C444" s="131"/>
    </row>
    <row r="445" spans="1:3" ht="21">
      <c r="A445" s="52"/>
      <c r="B445" s="38"/>
      <c r="C445" s="131"/>
    </row>
    <row r="446" spans="1:3" ht="21">
      <c r="A446" s="52"/>
      <c r="B446" s="38"/>
      <c r="C446" s="131"/>
    </row>
    <row r="447" spans="1:3" ht="21">
      <c r="A447" s="52"/>
      <c r="B447" s="38"/>
      <c r="C447" s="131"/>
    </row>
    <row r="448" spans="1:3" ht="21">
      <c r="A448" s="52"/>
      <c r="B448" s="38"/>
      <c r="C448" s="131"/>
    </row>
    <row r="449" spans="1:3" ht="21">
      <c r="A449" s="52"/>
      <c r="B449" s="38"/>
      <c r="C449" s="131"/>
    </row>
    <row r="450" spans="1:3" ht="21">
      <c r="A450" s="52"/>
      <c r="B450" s="38"/>
      <c r="C450" s="131"/>
    </row>
    <row r="451" spans="1:3" ht="21">
      <c r="A451" s="52"/>
      <c r="B451" s="38"/>
      <c r="C451" s="131"/>
    </row>
    <row r="452" spans="1:3" ht="21">
      <c r="A452" s="52"/>
      <c r="B452" s="38"/>
      <c r="C452" s="131"/>
    </row>
    <row r="453" spans="1:3" ht="21">
      <c r="A453" s="52"/>
      <c r="B453" s="38"/>
      <c r="C453" s="131"/>
    </row>
    <row r="454" spans="1:3" ht="21">
      <c r="A454" s="52"/>
      <c r="B454" s="38"/>
      <c r="C454" s="131"/>
    </row>
    <row r="455" spans="1:3" ht="21">
      <c r="A455" s="52"/>
      <c r="B455" s="38"/>
      <c r="C455" s="131"/>
    </row>
    <row r="456" spans="1:3" ht="21">
      <c r="A456" s="52"/>
      <c r="B456" s="38"/>
      <c r="C456" s="131"/>
    </row>
    <row r="457" spans="1:3" ht="21">
      <c r="A457" s="52"/>
      <c r="B457" s="38"/>
      <c r="C457" s="131"/>
    </row>
    <row r="458" spans="1:3" ht="21">
      <c r="A458" s="52"/>
      <c r="B458" s="38"/>
      <c r="C458" s="131"/>
    </row>
    <row r="459" spans="1:3" ht="21">
      <c r="A459" s="52"/>
      <c r="B459" s="38"/>
      <c r="C459" s="131"/>
    </row>
    <row r="460" spans="1:3" ht="21">
      <c r="A460" s="52"/>
      <c r="B460" s="38"/>
      <c r="C460" s="131"/>
    </row>
    <row r="461" spans="1:3" ht="21">
      <c r="A461" s="52"/>
      <c r="B461" s="38"/>
      <c r="C461" s="131"/>
    </row>
    <row r="462" spans="1:3" ht="21">
      <c r="A462" s="52"/>
      <c r="B462" s="38"/>
      <c r="C462" s="131"/>
    </row>
    <row r="463" spans="1:3" ht="21">
      <c r="A463" s="52"/>
      <c r="B463" s="38"/>
      <c r="C463" s="131"/>
    </row>
    <row r="464" spans="1:3" ht="21">
      <c r="A464" s="52"/>
      <c r="B464" s="38"/>
      <c r="C464" s="131"/>
    </row>
    <row r="465" spans="1:3" ht="21">
      <c r="A465" s="52"/>
      <c r="B465" s="38"/>
      <c r="C465" s="131"/>
    </row>
    <row r="466" spans="1:3" ht="21">
      <c r="A466" s="52"/>
      <c r="B466" s="38"/>
      <c r="C466" s="131"/>
    </row>
    <row r="467" spans="1:3" ht="21">
      <c r="A467" s="52"/>
      <c r="B467" s="38"/>
      <c r="C467" s="131"/>
    </row>
    <row r="468" spans="1:3" ht="21">
      <c r="A468" s="52"/>
      <c r="B468" s="38"/>
      <c r="C468" s="131"/>
    </row>
    <row r="469" spans="1:3" ht="21">
      <c r="A469" s="52"/>
      <c r="B469" s="38"/>
      <c r="C469" s="131"/>
    </row>
    <row r="470" spans="1:3" ht="21">
      <c r="A470" s="52"/>
      <c r="B470" s="38"/>
      <c r="C470" s="131"/>
    </row>
    <row r="471" spans="1:3" ht="21">
      <c r="A471" s="52"/>
      <c r="B471" s="38"/>
      <c r="C471" s="131"/>
    </row>
    <row r="472" spans="1:3" ht="21">
      <c r="A472" s="52"/>
      <c r="B472" s="38"/>
      <c r="C472" s="131"/>
    </row>
    <row r="473" spans="1:3" ht="21">
      <c r="A473" s="52"/>
      <c r="B473" s="38"/>
      <c r="C473" s="131"/>
    </row>
    <row r="474" spans="1:3" ht="21">
      <c r="A474" s="52"/>
      <c r="B474" s="38"/>
      <c r="C474" s="131"/>
    </row>
    <row r="475" spans="1:3" ht="21">
      <c r="A475" s="52"/>
      <c r="B475" s="38"/>
      <c r="C475" s="131"/>
    </row>
    <row r="476" spans="1:3" ht="21">
      <c r="A476" s="52"/>
      <c r="B476" s="38"/>
      <c r="C476" s="131"/>
    </row>
    <row r="477" spans="1:3" ht="21">
      <c r="A477" s="52"/>
      <c r="B477" s="38"/>
      <c r="C477" s="131"/>
    </row>
    <row r="478" spans="1:3" ht="21">
      <c r="A478" s="52"/>
      <c r="B478" s="38"/>
      <c r="C478" s="131"/>
    </row>
    <row r="479" spans="1:3" ht="21">
      <c r="A479" s="52"/>
      <c r="B479" s="38"/>
      <c r="C479" s="131"/>
    </row>
    <row r="480" spans="1:3" ht="21">
      <c r="A480" s="52"/>
      <c r="B480" s="38"/>
      <c r="C480" s="131"/>
    </row>
    <row r="481" spans="1:3" ht="21">
      <c r="A481" s="52"/>
      <c r="B481" s="38"/>
      <c r="C481" s="131"/>
    </row>
    <row r="482" spans="1:3" ht="21">
      <c r="A482" s="52"/>
      <c r="B482" s="38"/>
      <c r="C482" s="131"/>
    </row>
    <row r="483" spans="1:3" ht="21">
      <c r="A483" s="52"/>
      <c r="B483" s="38"/>
      <c r="C483" s="131"/>
    </row>
    <row r="484" spans="1:3" ht="21">
      <c r="A484" s="52"/>
      <c r="B484" s="38"/>
      <c r="C484" s="131"/>
    </row>
    <row r="485" spans="1:3" ht="21">
      <c r="A485" s="52"/>
      <c r="B485" s="38"/>
      <c r="C485" s="131"/>
    </row>
    <row r="486" spans="1:3" ht="21">
      <c r="A486" s="52"/>
      <c r="B486" s="38"/>
      <c r="C486" s="131"/>
    </row>
    <row r="487" spans="1:3" ht="21">
      <c r="A487" s="52"/>
      <c r="B487" s="38"/>
      <c r="C487" s="131"/>
    </row>
    <row r="488" spans="1:3" ht="21">
      <c r="A488" s="52"/>
      <c r="B488" s="38"/>
      <c r="C488" s="131"/>
    </row>
    <row r="489" spans="1:3" ht="21">
      <c r="A489" s="52"/>
      <c r="B489" s="38"/>
      <c r="C489" s="131"/>
    </row>
    <row r="490" spans="1:3" ht="21">
      <c r="A490" s="52"/>
      <c r="B490" s="38"/>
      <c r="C490" s="131"/>
    </row>
    <row r="491" spans="1:3" ht="21">
      <c r="A491" s="52"/>
      <c r="B491" s="38"/>
      <c r="C491" s="131"/>
    </row>
    <row r="492" spans="1:3" ht="21">
      <c r="A492" s="52"/>
      <c r="B492" s="38"/>
      <c r="C492" s="131"/>
    </row>
    <row r="493" spans="1:3" ht="21">
      <c r="A493" s="52"/>
      <c r="B493" s="38"/>
      <c r="C493" s="131"/>
    </row>
    <row r="494" spans="1:3" ht="21">
      <c r="A494" s="52"/>
      <c r="B494" s="38"/>
      <c r="C494" s="131"/>
    </row>
    <row r="495" spans="1:3" ht="21">
      <c r="A495" s="52"/>
      <c r="B495" s="38"/>
      <c r="C495" s="131"/>
    </row>
    <row r="496" spans="1:3" ht="21">
      <c r="A496" s="52"/>
      <c r="B496" s="38"/>
      <c r="C496" s="131"/>
    </row>
    <row r="497" spans="1:3" ht="21">
      <c r="A497" s="52"/>
      <c r="B497" s="38"/>
      <c r="C497" s="131"/>
    </row>
    <row r="498" spans="1:3" ht="21">
      <c r="A498" s="52"/>
      <c r="B498" s="38"/>
      <c r="C498" s="131"/>
    </row>
    <row r="499" spans="1:3" ht="21">
      <c r="A499" s="52"/>
      <c r="B499" s="38"/>
      <c r="C499" s="131"/>
    </row>
    <row r="500" spans="1:3" ht="21">
      <c r="A500" s="52"/>
      <c r="B500" s="38"/>
      <c r="C500" s="131"/>
    </row>
    <row r="501" spans="1:3" ht="21">
      <c r="A501" s="52"/>
      <c r="B501" s="38"/>
      <c r="C501" s="131"/>
    </row>
    <row r="502" spans="1:3" ht="21">
      <c r="A502" s="52"/>
      <c r="B502" s="38"/>
      <c r="C502" s="131"/>
    </row>
    <row r="503" spans="1:3" ht="21">
      <c r="A503" s="52"/>
      <c r="B503" s="38"/>
      <c r="C503" s="131"/>
    </row>
    <row r="504" spans="1:3" ht="21">
      <c r="A504" s="52"/>
      <c r="B504" s="38"/>
      <c r="C504" s="131"/>
    </row>
    <row r="505" spans="1:3" ht="21">
      <c r="A505" s="52"/>
      <c r="B505" s="38"/>
      <c r="C505" s="131"/>
    </row>
    <row r="506" spans="1:3" ht="21">
      <c r="A506" s="52"/>
      <c r="B506" s="38"/>
      <c r="C506" s="131"/>
    </row>
    <row r="507" spans="1:3" ht="21">
      <c r="A507" s="52"/>
      <c r="B507" s="38"/>
      <c r="C507" s="131"/>
    </row>
    <row r="508" spans="1:3" ht="21">
      <c r="A508" s="52"/>
      <c r="B508" s="38"/>
      <c r="C508" s="131"/>
    </row>
    <row r="509" spans="1:3" ht="21">
      <c r="A509" s="52"/>
      <c r="B509" s="38"/>
      <c r="C509" s="131"/>
    </row>
    <row r="510" spans="1:3" ht="21">
      <c r="A510" s="52"/>
      <c r="B510" s="38"/>
      <c r="C510" s="131"/>
    </row>
    <row r="511" spans="1:3" ht="21">
      <c r="A511" s="52"/>
      <c r="B511" s="38"/>
      <c r="C511" s="131"/>
    </row>
    <row r="512" spans="1:3" ht="21">
      <c r="A512" s="52"/>
      <c r="B512" s="38"/>
      <c r="C512" s="131"/>
    </row>
    <row r="513" spans="1:3" ht="21">
      <c r="A513" s="52"/>
      <c r="B513" s="38"/>
      <c r="C513" s="131"/>
    </row>
    <row r="514" spans="1:3" ht="21">
      <c r="A514" s="52"/>
      <c r="B514" s="38"/>
      <c r="C514" s="131"/>
    </row>
    <row r="515" spans="1:3" ht="21">
      <c r="A515" s="52"/>
      <c r="B515" s="38"/>
      <c r="C515" s="131"/>
    </row>
    <row r="516" spans="1:3" ht="21">
      <c r="A516" s="52"/>
      <c r="B516" s="38"/>
      <c r="C516" s="131"/>
    </row>
    <row r="517" spans="1:3" ht="21">
      <c r="A517" s="52"/>
      <c r="B517" s="38"/>
      <c r="C517" s="131"/>
    </row>
    <row r="518" spans="1:3" ht="21">
      <c r="A518" s="52"/>
      <c r="B518" s="38"/>
      <c r="C518" s="131"/>
    </row>
    <row r="519" spans="1:3" ht="21">
      <c r="A519" s="52"/>
      <c r="B519" s="38"/>
      <c r="C519" s="131"/>
    </row>
    <row r="520" spans="1:3" ht="21">
      <c r="A520" s="52"/>
      <c r="B520" s="38"/>
      <c r="C520" s="131"/>
    </row>
    <row r="521" spans="1:3" ht="21">
      <c r="A521" s="52"/>
      <c r="B521" s="38"/>
      <c r="C521" s="131"/>
    </row>
    <row r="522" spans="1:3" ht="21">
      <c r="A522" s="52"/>
      <c r="B522" s="38"/>
      <c r="C522" s="131"/>
    </row>
    <row r="523" spans="1:3" ht="21">
      <c r="A523" s="52"/>
      <c r="B523" s="38"/>
      <c r="C523" s="131"/>
    </row>
    <row r="524" spans="1:3" ht="21">
      <c r="A524" s="52"/>
      <c r="B524" s="38"/>
      <c r="C524" s="131"/>
    </row>
    <row r="525" spans="1:3" ht="21">
      <c r="A525" s="52"/>
      <c r="B525" s="38"/>
      <c r="C525" s="131"/>
    </row>
    <row r="526" spans="1:3" ht="21">
      <c r="A526" s="52"/>
      <c r="B526" s="38"/>
      <c r="C526" s="131"/>
    </row>
    <row r="527" spans="1:3" ht="21">
      <c r="A527" s="52"/>
      <c r="B527" s="38"/>
      <c r="C527" s="131"/>
    </row>
    <row r="528" spans="1:3" ht="21">
      <c r="A528" s="52"/>
      <c r="B528" s="38"/>
      <c r="C528" s="131"/>
    </row>
  </sheetData>
  <sheetProtection formatCells="0" formatColumns="0" formatRows="0" insertColumns="0" insertHyperlinks="0" deleteColumns="0" deleteRows="0" autoFilter="0" pivotTables="0"/>
  <mergeCells count="10">
    <mergeCell ref="C24:C26"/>
    <mergeCell ref="A3:B4"/>
    <mergeCell ref="C3:C4"/>
    <mergeCell ref="A5:B5"/>
    <mergeCell ref="A1:C1"/>
    <mergeCell ref="A29:B29"/>
    <mergeCell ref="A37:B37"/>
    <mergeCell ref="A43:B43"/>
    <mergeCell ref="A19:B19"/>
    <mergeCell ref="A23:B23"/>
  </mergeCells>
  <pageMargins left="0.59055118110236227" right="0.39370078740157483" top="0.78740157480314965" bottom="0.39370078740157483" header="0.51181102362204722" footer="0.31496062992125984"/>
  <pageSetup paperSize="5" scale="80" firstPageNumber="22" orientation="landscape" useFirstPageNumber="1" r:id="rId1"/>
  <headerFooter alignWithMargins="0"/>
  <rowBreaks count="1" manualBreakCount="1">
    <brk id="28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529"/>
  <sheetViews>
    <sheetView showGridLines="0" showRuler="0" view="pageBreakPreview" topLeftCell="A4" zoomScale="70" zoomScaleSheetLayoutView="70" workbookViewId="0">
      <pane xSplit="3" ySplit="2" topLeftCell="D6" activePane="bottomRight" state="frozen"/>
      <selection activeCell="A114" sqref="A114"/>
      <selection pane="topRight" activeCell="A114" sqref="A114"/>
      <selection pane="bottomLeft" activeCell="A114" sqref="A114"/>
      <selection pane="bottomRight" activeCell="A114" sqref="A114"/>
    </sheetView>
  </sheetViews>
  <sheetFormatPr defaultColWidth="9" defaultRowHeight="15"/>
  <cols>
    <col min="1" max="1" width="3.5703125" style="53" customWidth="1"/>
    <col min="2" max="2" width="23.85546875" style="39" customWidth="1"/>
    <col min="3" max="3" width="12.42578125" style="132" customWidth="1"/>
    <col min="4" max="4" width="10.28515625" style="59" customWidth="1"/>
    <col min="5" max="5" width="10.42578125" style="59" customWidth="1"/>
    <col min="6" max="6" width="9.85546875" style="39" customWidth="1"/>
    <col min="7" max="7" width="11" style="39" customWidth="1"/>
    <col min="8" max="8" width="12.85546875" style="59" customWidth="1"/>
    <col min="9" max="9" width="11.28515625" style="39" customWidth="1"/>
    <col min="10" max="10" width="10.42578125" style="39" customWidth="1"/>
    <col min="11" max="11" width="10.28515625" style="39" customWidth="1"/>
    <col min="12" max="12" width="10.140625" style="39" customWidth="1"/>
    <col min="13" max="13" width="10.42578125" style="39" customWidth="1"/>
    <col min="14" max="14" width="11.140625" style="39" customWidth="1"/>
    <col min="15" max="15" width="11.7109375" style="39" customWidth="1"/>
    <col min="16" max="16" width="11" style="39" customWidth="1"/>
    <col min="17" max="18" width="11.140625" style="39" customWidth="1"/>
    <col min="19" max="19" width="10.42578125" style="39" customWidth="1"/>
    <col min="20" max="16384" width="9" style="39"/>
  </cols>
  <sheetData>
    <row r="1" spans="1:19" ht="23.25">
      <c r="A1" s="441" t="s">
        <v>161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  <c r="R1" s="441"/>
      <c r="S1" s="441"/>
    </row>
    <row r="2" spans="1:19" ht="23.25">
      <c r="A2" s="441" t="s">
        <v>78</v>
      </c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</row>
    <row r="3" spans="1:19" ht="21">
      <c r="A3" s="40"/>
      <c r="B3" s="41"/>
      <c r="C3" s="122"/>
      <c r="D3" s="56"/>
      <c r="E3" s="56"/>
      <c r="F3" s="38"/>
      <c r="G3" s="38"/>
      <c r="H3" s="5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19" s="43" customFormat="1" ht="21">
      <c r="A4" s="442" t="s">
        <v>72</v>
      </c>
      <c r="B4" s="443"/>
      <c r="C4" s="442" t="s">
        <v>24</v>
      </c>
      <c r="D4" s="447" t="s">
        <v>14</v>
      </c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  <c r="Q4" s="447"/>
      <c r="R4" s="447"/>
      <c r="S4" s="447"/>
    </row>
    <row r="5" spans="1:19" s="43" customFormat="1" ht="84">
      <c r="A5" s="444"/>
      <c r="B5" s="445"/>
      <c r="C5" s="446"/>
      <c r="D5" s="62" t="s">
        <v>70</v>
      </c>
      <c r="E5" s="62" t="s">
        <v>48</v>
      </c>
      <c r="F5" s="63" t="s">
        <v>132</v>
      </c>
      <c r="G5" s="62" t="s">
        <v>50</v>
      </c>
      <c r="H5" s="63" t="s">
        <v>148</v>
      </c>
      <c r="I5" s="62" t="s">
        <v>56</v>
      </c>
      <c r="J5" s="62" t="s">
        <v>55</v>
      </c>
      <c r="K5" s="62" t="s">
        <v>133</v>
      </c>
      <c r="L5" s="62" t="s">
        <v>134</v>
      </c>
      <c r="M5" s="62" t="s">
        <v>69</v>
      </c>
      <c r="N5" s="62" t="s">
        <v>149</v>
      </c>
      <c r="O5" s="62" t="s">
        <v>135</v>
      </c>
      <c r="P5" s="62" t="s">
        <v>106</v>
      </c>
      <c r="Q5" s="62" t="s">
        <v>76</v>
      </c>
      <c r="R5" s="62" t="s">
        <v>136</v>
      </c>
      <c r="S5" s="62" t="s">
        <v>45</v>
      </c>
    </row>
    <row r="6" spans="1:19" s="44" customFormat="1" ht="45.75" customHeight="1">
      <c r="A6" s="450" t="s">
        <v>150</v>
      </c>
      <c r="B6" s="451"/>
      <c r="C6" s="74">
        <f>SUM(C7:C19)</f>
        <v>52457100</v>
      </c>
      <c r="D6" s="74">
        <f t="shared" ref="D6:S6" si="0">SUM(D7:D19)</f>
        <v>0</v>
      </c>
      <c r="E6" s="74">
        <f t="shared" si="0"/>
        <v>0</v>
      </c>
      <c r="F6" s="74">
        <f t="shared" si="0"/>
        <v>450000</v>
      </c>
      <c r="G6" s="74">
        <f t="shared" si="0"/>
        <v>0</v>
      </c>
      <c r="H6" s="74">
        <f t="shared" si="0"/>
        <v>46145900</v>
      </c>
      <c r="I6" s="74">
        <f t="shared" si="0"/>
        <v>2061200</v>
      </c>
      <c r="J6" s="74">
        <f t="shared" si="0"/>
        <v>0</v>
      </c>
      <c r="K6" s="74">
        <f t="shared" si="0"/>
        <v>0</v>
      </c>
      <c r="L6" s="74">
        <f t="shared" si="0"/>
        <v>0</v>
      </c>
      <c r="M6" s="74">
        <f t="shared" si="0"/>
        <v>0</v>
      </c>
      <c r="N6" s="74">
        <f t="shared" si="0"/>
        <v>0</v>
      </c>
      <c r="O6" s="74">
        <f t="shared" si="0"/>
        <v>480000</v>
      </c>
      <c r="P6" s="74">
        <f t="shared" si="0"/>
        <v>1290000</v>
      </c>
      <c r="Q6" s="74">
        <f t="shared" si="0"/>
        <v>530000</v>
      </c>
      <c r="R6" s="74">
        <f t="shared" si="0"/>
        <v>1500000</v>
      </c>
      <c r="S6" s="74">
        <f t="shared" si="0"/>
        <v>0</v>
      </c>
    </row>
    <row r="7" spans="1:19" s="77" customFormat="1" ht="42">
      <c r="A7" s="75" t="s">
        <v>32</v>
      </c>
      <c r="B7" s="120" t="s">
        <v>108</v>
      </c>
      <c r="C7" s="123">
        <f>SUM(D7:S7)</f>
        <v>750000</v>
      </c>
      <c r="D7" s="76"/>
      <c r="E7" s="76"/>
      <c r="F7" s="76">
        <v>450000</v>
      </c>
      <c r="G7" s="76"/>
      <c r="H7" s="76">
        <v>300000</v>
      </c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</row>
    <row r="8" spans="1:19" s="77" customFormat="1" ht="42">
      <c r="A8" s="78" t="s">
        <v>33</v>
      </c>
      <c r="B8" s="121" t="s">
        <v>127</v>
      </c>
      <c r="C8" s="124">
        <f>SUM(D8:S8)</f>
        <v>150000</v>
      </c>
      <c r="D8" s="79"/>
      <c r="E8" s="79"/>
      <c r="F8" s="79"/>
      <c r="G8" s="79"/>
      <c r="H8" s="79">
        <v>150000</v>
      </c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</row>
    <row r="9" spans="1:19" s="77" customFormat="1" ht="63">
      <c r="A9" s="78" t="s">
        <v>34</v>
      </c>
      <c r="B9" s="121" t="s">
        <v>97</v>
      </c>
      <c r="C9" s="124">
        <f>SUM(D9:S9)</f>
        <v>220000</v>
      </c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>
        <v>220000</v>
      </c>
      <c r="R9" s="79"/>
      <c r="S9" s="79"/>
    </row>
    <row r="10" spans="1:19" s="77" customFormat="1" ht="63">
      <c r="A10" s="78" t="s">
        <v>35</v>
      </c>
      <c r="B10" s="121" t="s">
        <v>104</v>
      </c>
      <c r="C10" s="133">
        <f>SUM(D10:S10)</f>
        <v>300000</v>
      </c>
      <c r="D10" s="95"/>
      <c r="E10" s="95"/>
      <c r="F10" s="95"/>
      <c r="G10" s="95"/>
      <c r="H10" s="95"/>
      <c r="I10" s="95">
        <v>300000</v>
      </c>
      <c r="J10" s="95"/>
      <c r="K10" s="95"/>
      <c r="L10" s="95"/>
      <c r="M10" s="95"/>
      <c r="N10" s="95"/>
      <c r="O10" s="95"/>
      <c r="P10" s="95"/>
      <c r="Q10" s="95"/>
      <c r="R10" s="95"/>
      <c r="S10" s="95"/>
    </row>
    <row r="11" spans="1:19" s="77" customFormat="1" ht="63">
      <c r="A11" s="78" t="s">
        <v>36</v>
      </c>
      <c r="B11" s="121" t="s">
        <v>128</v>
      </c>
      <c r="C11" s="134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</row>
    <row r="12" spans="1:19" s="77" customFormat="1" ht="63">
      <c r="A12" s="153" t="s">
        <v>37</v>
      </c>
      <c r="B12" s="154" t="s">
        <v>129</v>
      </c>
      <c r="C12" s="155">
        <f t="shared" ref="C12:C18" si="1">SUM(D12:S12)</f>
        <v>1500000</v>
      </c>
      <c r="D12" s="95"/>
      <c r="E12" s="95"/>
      <c r="F12" s="95"/>
      <c r="G12" s="95"/>
      <c r="H12" s="95"/>
      <c r="I12" s="95">
        <v>1500000</v>
      </c>
      <c r="J12" s="95"/>
      <c r="K12" s="95"/>
      <c r="L12" s="95"/>
      <c r="M12" s="95"/>
      <c r="N12" s="95"/>
      <c r="O12" s="95"/>
      <c r="P12" s="95"/>
      <c r="Q12" s="95"/>
      <c r="R12" s="95"/>
      <c r="S12" s="95"/>
    </row>
    <row r="13" spans="1:19" s="77" customFormat="1" ht="123.6" customHeight="1">
      <c r="A13" s="102" t="s">
        <v>38</v>
      </c>
      <c r="B13" s="156" t="s">
        <v>130</v>
      </c>
      <c r="C13" s="157">
        <f t="shared" si="1"/>
        <v>310000</v>
      </c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>
        <v>310000</v>
      </c>
      <c r="R13" s="86"/>
      <c r="S13" s="86"/>
    </row>
    <row r="14" spans="1:19" s="77" customFormat="1" ht="42">
      <c r="A14" s="111" t="s">
        <v>39</v>
      </c>
      <c r="B14" s="119" t="s">
        <v>96</v>
      </c>
      <c r="C14" s="135">
        <f t="shared" si="1"/>
        <v>1281200</v>
      </c>
      <c r="D14" s="83"/>
      <c r="E14" s="83"/>
      <c r="F14" s="83"/>
      <c r="G14" s="83"/>
      <c r="H14" s="83"/>
      <c r="I14" s="83">
        <v>261200</v>
      </c>
      <c r="J14" s="83"/>
      <c r="K14" s="83"/>
      <c r="L14" s="83"/>
      <c r="M14" s="83"/>
      <c r="N14" s="83"/>
      <c r="O14" s="83">
        <v>480000</v>
      </c>
      <c r="P14" s="83">
        <v>540000</v>
      </c>
      <c r="Q14" s="83"/>
      <c r="R14" s="83"/>
      <c r="S14" s="83"/>
    </row>
    <row r="15" spans="1:19" s="77" customFormat="1" ht="63">
      <c r="A15" s="111" t="s">
        <v>40</v>
      </c>
      <c r="B15" s="119" t="s">
        <v>107</v>
      </c>
      <c r="C15" s="135">
        <f t="shared" si="1"/>
        <v>1500000</v>
      </c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>
        <v>1500000</v>
      </c>
      <c r="S15" s="83"/>
    </row>
    <row r="16" spans="1:19" s="77" customFormat="1" ht="45" customHeight="1">
      <c r="A16" s="78" t="s">
        <v>41</v>
      </c>
      <c r="B16" s="114" t="s">
        <v>131</v>
      </c>
      <c r="C16" s="124">
        <f t="shared" si="1"/>
        <v>750000</v>
      </c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>
        <v>750000</v>
      </c>
      <c r="Q16" s="79"/>
      <c r="R16" s="79"/>
      <c r="S16" s="79"/>
    </row>
    <row r="17" spans="1:19" s="77" customFormat="1" ht="23.45" customHeight="1">
      <c r="A17" s="78" t="s">
        <v>42</v>
      </c>
      <c r="B17" s="114" t="s">
        <v>101</v>
      </c>
      <c r="C17" s="124">
        <f t="shared" si="1"/>
        <v>45200900</v>
      </c>
      <c r="D17" s="79"/>
      <c r="E17" s="79"/>
      <c r="F17" s="79"/>
      <c r="G17" s="79"/>
      <c r="H17" s="79">
        <v>45200900</v>
      </c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</row>
    <row r="18" spans="1:19" s="77" customFormat="1" ht="43.15" customHeight="1">
      <c r="A18" s="78" t="s">
        <v>43</v>
      </c>
      <c r="B18" s="114" t="s">
        <v>98</v>
      </c>
      <c r="C18" s="124">
        <f t="shared" si="1"/>
        <v>495000</v>
      </c>
      <c r="D18" s="140"/>
      <c r="E18" s="140"/>
      <c r="F18" s="140"/>
      <c r="G18" s="140"/>
      <c r="H18" s="140">
        <v>495000</v>
      </c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</row>
    <row r="19" spans="1:19" s="77" customFormat="1" ht="108.6" customHeight="1">
      <c r="A19" s="112" t="s">
        <v>44</v>
      </c>
      <c r="B19" s="116" t="s">
        <v>100</v>
      </c>
      <c r="C19" s="479" t="s">
        <v>160</v>
      </c>
      <c r="D19" s="480"/>
      <c r="E19" s="480"/>
      <c r="F19" s="480"/>
      <c r="G19" s="480"/>
      <c r="H19" s="480"/>
      <c r="I19" s="480"/>
      <c r="J19" s="480"/>
      <c r="K19" s="480"/>
      <c r="L19" s="480"/>
      <c r="M19" s="480"/>
      <c r="N19" s="480"/>
      <c r="O19" s="480"/>
      <c r="P19" s="480"/>
      <c r="Q19" s="480"/>
      <c r="R19" s="480"/>
      <c r="S19" s="481"/>
    </row>
    <row r="20" spans="1:19" s="49" customFormat="1" ht="47.45" customHeight="1">
      <c r="A20" s="454" t="s">
        <v>151</v>
      </c>
      <c r="B20" s="457"/>
      <c r="C20" s="118">
        <f>SUM(C21:C23)</f>
        <v>0</v>
      </c>
      <c r="D20" s="118">
        <f t="shared" ref="D20:S20" si="2">SUM(D21:D23)</f>
        <v>0</v>
      </c>
      <c r="E20" s="118">
        <f t="shared" si="2"/>
        <v>0</v>
      </c>
      <c r="F20" s="118">
        <f t="shared" si="2"/>
        <v>0</v>
      </c>
      <c r="G20" s="118">
        <f t="shared" si="2"/>
        <v>0</v>
      </c>
      <c r="H20" s="118">
        <f t="shared" si="2"/>
        <v>0</v>
      </c>
      <c r="I20" s="118">
        <f t="shared" si="2"/>
        <v>0</v>
      </c>
      <c r="J20" s="118">
        <f t="shared" si="2"/>
        <v>0</v>
      </c>
      <c r="K20" s="118">
        <f t="shared" si="2"/>
        <v>0</v>
      </c>
      <c r="L20" s="118">
        <f t="shared" si="2"/>
        <v>0</v>
      </c>
      <c r="M20" s="118">
        <f t="shared" si="2"/>
        <v>0</v>
      </c>
      <c r="N20" s="118">
        <f t="shared" si="2"/>
        <v>0</v>
      </c>
      <c r="O20" s="118">
        <f t="shared" si="2"/>
        <v>0</v>
      </c>
      <c r="P20" s="118">
        <f t="shared" si="2"/>
        <v>0</v>
      </c>
      <c r="Q20" s="118">
        <f t="shared" si="2"/>
        <v>0</v>
      </c>
      <c r="R20" s="118">
        <f t="shared" si="2"/>
        <v>0</v>
      </c>
      <c r="S20" s="118">
        <f t="shared" si="2"/>
        <v>0</v>
      </c>
    </row>
    <row r="21" spans="1:19" s="47" customFormat="1" ht="44.45" customHeight="1">
      <c r="A21" s="54" t="s">
        <v>32</v>
      </c>
      <c r="B21" s="119" t="s">
        <v>125</v>
      </c>
      <c r="C21" s="516" t="s">
        <v>154</v>
      </c>
      <c r="D21" s="517"/>
      <c r="E21" s="517"/>
      <c r="F21" s="517"/>
      <c r="G21" s="517"/>
      <c r="H21" s="517"/>
      <c r="I21" s="517"/>
      <c r="J21" s="517"/>
      <c r="K21" s="517"/>
      <c r="L21" s="517"/>
      <c r="M21" s="517"/>
      <c r="N21" s="517"/>
      <c r="O21" s="517"/>
      <c r="P21" s="517"/>
      <c r="Q21" s="517"/>
      <c r="R21" s="517"/>
      <c r="S21" s="518"/>
    </row>
    <row r="22" spans="1:19" s="47" customFormat="1" ht="88.15" customHeight="1">
      <c r="A22" s="48" t="s">
        <v>33</v>
      </c>
      <c r="B22" s="114" t="s">
        <v>99</v>
      </c>
      <c r="C22" s="519"/>
      <c r="D22" s="520"/>
      <c r="E22" s="520"/>
      <c r="F22" s="520"/>
      <c r="G22" s="520"/>
      <c r="H22" s="520"/>
      <c r="I22" s="520"/>
      <c r="J22" s="520"/>
      <c r="K22" s="520"/>
      <c r="L22" s="520"/>
      <c r="M22" s="520"/>
      <c r="N22" s="520"/>
      <c r="O22" s="520"/>
      <c r="P22" s="520"/>
      <c r="Q22" s="520"/>
      <c r="R22" s="520"/>
      <c r="S22" s="521"/>
    </row>
    <row r="23" spans="1:19" s="47" customFormat="1" ht="42">
      <c r="A23" s="55" t="s">
        <v>34</v>
      </c>
      <c r="B23" s="116" t="s">
        <v>126</v>
      </c>
      <c r="C23" s="515" t="s">
        <v>139</v>
      </c>
      <c r="D23" s="504"/>
      <c r="E23" s="504"/>
      <c r="F23" s="504"/>
      <c r="G23" s="504"/>
      <c r="H23" s="504"/>
      <c r="I23" s="504"/>
      <c r="J23" s="504"/>
      <c r="K23" s="504"/>
      <c r="L23" s="504"/>
      <c r="M23" s="504"/>
      <c r="N23" s="504"/>
      <c r="O23" s="504"/>
      <c r="P23" s="504"/>
      <c r="Q23" s="504"/>
      <c r="R23" s="504"/>
      <c r="S23" s="505"/>
    </row>
    <row r="24" spans="1:19" s="44" customFormat="1" ht="66.599999999999994" customHeight="1">
      <c r="A24" s="454" t="s">
        <v>152</v>
      </c>
      <c r="B24" s="455"/>
      <c r="C24" s="117">
        <f>SUM(C25:C29)</f>
        <v>10000</v>
      </c>
      <c r="D24" s="117">
        <f t="shared" ref="D24:S24" si="3">SUM(D25:D29)</f>
        <v>0</v>
      </c>
      <c r="E24" s="117">
        <f t="shared" si="3"/>
        <v>0</v>
      </c>
      <c r="F24" s="117">
        <f t="shared" si="3"/>
        <v>0</v>
      </c>
      <c r="G24" s="117">
        <f t="shared" si="3"/>
        <v>0</v>
      </c>
      <c r="H24" s="117">
        <f t="shared" si="3"/>
        <v>0</v>
      </c>
      <c r="I24" s="117">
        <f t="shared" si="3"/>
        <v>0</v>
      </c>
      <c r="J24" s="117">
        <f t="shared" si="3"/>
        <v>0</v>
      </c>
      <c r="K24" s="117">
        <f t="shared" si="3"/>
        <v>0</v>
      </c>
      <c r="L24" s="117">
        <f t="shared" si="3"/>
        <v>0</v>
      </c>
      <c r="M24" s="117">
        <f t="shared" si="3"/>
        <v>0</v>
      </c>
      <c r="N24" s="117">
        <f t="shared" si="3"/>
        <v>10000</v>
      </c>
      <c r="O24" s="117">
        <f t="shared" si="3"/>
        <v>0</v>
      </c>
      <c r="P24" s="117">
        <f t="shared" si="3"/>
        <v>0</v>
      </c>
      <c r="Q24" s="117">
        <f t="shared" si="3"/>
        <v>0</v>
      </c>
      <c r="R24" s="117">
        <f t="shared" si="3"/>
        <v>0</v>
      </c>
      <c r="S24" s="117">
        <f t="shared" si="3"/>
        <v>0</v>
      </c>
    </row>
    <row r="25" spans="1:19" s="77" customFormat="1" ht="138.6" customHeight="1">
      <c r="A25" s="81" t="s">
        <v>32</v>
      </c>
      <c r="B25" s="113" t="s">
        <v>121</v>
      </c>
      <c r="C25" s="488" t="s">
        <v>140</v>
      </c>
      <c r="D25" s="489"/>
      <c r="E25" s="489"/>
      <c r="F25" s="489"/>
      <c r="G25" s="489"/>
      <c r="H25" s="489"/>
      <c r="I25" s="489"/>
      <c r="J25" s="489"/>
      <c r="K25" s="489"/>
      <c r="L25" s="489"/>
      <c r="M25" s="489"/>
      <c r="N25" s="489"/>
      <c r="O25" s="489"/>
      <c r="P25" s="489"/>
      <c r="Q25" s="489"/>
      <c r="R25" s="489"/>
      <c r="S25" s="490"/>
    </row>
    <row r="26" spans="1:19" s="77" customFormat="1" ht="87" customHeight="1">
      <c r="A26" s="84" t="s">
        <v>33</v>
      </c>
      <c r="B26" s="114" t="s">
        <v>122</v>
      </c>
      <c r="C26" s="458"/>
      <c r="D26" s="459"/>
      <c r="E26" s="459"/>
      <c r="F26" s="459"/>
      <c r="G26" s="459"/>
      <c r="H26" s="459"/>
      <c r="I26" s="459"/>
      <c r="J26" s="459"/>
      <c r="K26" s="459"/>
      <c r="L26" s="459"/>
      <c r="M26" s="459"/>
      <c r="N26" s="459"/>
      <c r="O26" s="459"/>
      <c r="P26" s="459"/>
      <c r="Q26" s="459"/>
      <c r="R26" s="459"/>
      <c r="S26" s="460"/>
    </row>
    <row r="27" spans="1:19" s="77" customFormat="1" ht="90" customHeight="1">
      <c r="A27" s="84" t="s">
        <v>34</v>
      </c>
      <c r="B27" s="114" t="s">
        <v>123</v>
      </c>
      <c r="C27" s="458"/>
      <c r="D27" s="459"/>
      <c r="E27" s="459"/>
      <c r="F27" s="459"/>
      <c r="G27" s="459"/>
      <c r="H27" s="459"/>
      <c r="I27" s="459"/>
      <c r="J27" s="459"/>
      <c r="K27" s="459"/>
      <c r="L27" s="459"/>
      <c r="M27" s="459"/>
      <c r="N27" s="459"/>
      <c r="O27" s="459"/>
      <c r="P27" s="459"/>
      <c r="Q27" s="459"/>
      <c r="R27" s="459"/>
      <c r="S27" s="460"/>
    </row>
    <row r="28" spans="1:19" s="77" customFormat="1" ht="45.6" customHeight="1">
      <c r="A28" s="84" t="s">
        <v>35</v>
      </c>
      <c r="B28" s="114" t="s">
        <v>110</v>
      </c>
      <c r="C28" s="126">
        <f>SUM(D28:S28)</f>
        <v>10000</v>
      </c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>
        <v>10000</v>
      </c>
      <c r="O28" s="100"/>
      <c r="P28" s="100"/>
      <c r="Q28" s="100"/>
      <c r="R28" s="100"/>
      <c r="S28" s="100"/>
    </row>
    <row r="29" spans="1:19" s="77" customFormat="1" ht="130.9" customHeight="1">
      <c r="A29" s="96" t="s">
        <v>36</v>
      </c>
      <c r="B29" s="116" t="s">
        <v>124</v>
      </c>
      <c r="C29" s="491" t="s">
        <v>141</v>
      </c>
      <c r="D29" s="492"/>
      <c r="E29" s="492"/>
      <c r="F29" s="492"/>
      <c r="G29" s="492"/>
      <c r="H29" s="492"/>
      <c r="I29" s="492"/>
      <c r="J29" s="492"/>
      <c r="K29" s="492"/>
      <c r="L29" s="492"/>
      <c r="M29" s="492"/>
      <c r="N29" s="492"/>
      <c r="O29" s="492"/>
      <c r="P29" s="492"/>
      <c r="Q29" s="492"/>
      <c r="R29" s="492"/>
      <c r="S29" s="493"/>
    </row>
    <row r="30" spans="1:19" s="49" customFormat="1" ht="44.45" customHeight="1">
      <c r="A30" s="454" t="s">
        <v>153</v>
      </c>
      <c r="B30" s="456"/>
      <c r="C30" s="85">
        <f t="shared" ref="C30:S30" si="4">SUM(C31:C37)</f>
        <v>9210000</v>
      </c>
      <c r="D30" s="85">
        <f t="shared" si="4"/>
        <v>0</v>
      </c>
      <c r="E30" s="85">
        <f t="shared" si="4"/>
        <v>200000</v>
      </c>
      <c r="F30" s="85">
        <f t="shared" si="4"/>
        <v>0</v>
      </c>
      <c r="G30" s="85">
        <f t="shared" si="4"/>
        <v>30000</v>
      </c>
      <c r="H30" s="85">
        <f t="shared" si="4"/>
        <v>0</v>
      </c>
      <c r="I30" s="85">
        <f t="shared" si="4"/>
        <v>0</v>
      </c>
      <c r="J30" s="85">
        <f t="shared" si="4"/>
        <v>0</v>
      </c>
      <c r="K30" s="85">
        <f t="shared" si="4"/>
        <v>500000</v>
      </c>
      <c r="L30" s="85">
        <f t="shared" si="4"/>
        <v>200000</v>
      </c>
      <c r="M30" s="85">
        <f t="shared" si="4"/>
        <v>30000</v>
      </c>
      <c r="N30" s="85">
        <f t="shared" si="4"/>
        <v>4130000</v>
      </c>
      <c r="O30" s="85">
        <f t="shared" si="4"/>
        <v>3130000</v>
      </c>
      <c r="P30" s="85">
        <f t="shared" si="4"/>
        <v>30000</v>
      </c>
      <c r="Q30" s="85">
        <f t="shared" si="4"/>
        <v>900000</v>
      </c>
      <c r="R30" s="85">
        <f t="shared" si="4"/>
        <v>30000</v>
      </c>
      <c r="S30" s="85">
        <f t="shared" si="4"/>
        <v>30000</v>
      </c>
    </row>
    <row r="31" spans="1:19" s="77" customFormat="1" ht="84">
      <c r="A31" s="81" t="s">
        <v>32</v>
      </c>
      <c r="B31" s="113" t="s">
        <v>120</v>
      </c>
      <c r="C31" s="127">
        <f t="shared" ref="C31:C36" si="5">SUM(D31:S31)</f>
        <v>1080000</v>
      </c>
      <c r="D31" s="76"/>
      <c r="E31" s="76"/>
      <c r="F31" s="76"/>
      <c r="G31" s="76">
        <v>30000</v>
      </c>
      <c r="H31" s="76"/>
      <c r="I31" s="76"/>
      <c r="J31" s="76"/>
      <c r="K31" s="76"/>
      <c r="L31" s="76"/>
      <c r="M31" s="76">
        <v>30000</v>
      </c>
      <c r="N31" s="76"/>
      <c r="O31" s="76">
        <v>30000</v>
      </c>
      <c r="P31" s="76">
        <v>30000</v>
      </c>
      <c r="Q31" s="76">
        <v>900000</v>
      </c>
      <c r="R31" s="76">
        <v>30000</v>
      </c>
      <c r="S31" s="76">
        <v>30000</v>
      </c>
    </row>
    <row r="32" spans="1:19" s="77" customFormat="1" ht="91.15" customHeight="1">
      <c r="A32" s="84" t="s">
        <v>33</v>
      </c>
      <c r="B32" s="114" t="s">
        <v>119</v>
      </c>
      <c r="C32" s="128">
        <f t="shared" si="5"/>
        <v>350000</v>
      </c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>
        <v>350000</v>
      </c>
      <c r="O32" s="79"/>
      <c r="P32" s="79"/>
      <c r="Q32" s="79"/>
      <c r="R32" s="79"/>
      <c r="S32" s="79"/>
    </row>
    <row r="33" spans="1:19" s="77" customFormat="1" ht="66.599999999999994" customHeight="1">
      <c r="A33" s="84" t="s">
        <v>34</v>
      </c>
      <c r="B33" s="114" t="s">
        <v>95</v>
      </c>
      <c r="C33" s="128">
        <f t="shared" si="5"/>
        <v>1810000</v>
      </c>
      <c r="D33" s="79"/>
      <c r="E33" s="79"/>
      <c r="F33" s="79"/>
      <c r="G33" s="79"/>
      <c r="H33" s="79"/>
      <c r="I33" s="79"/>
      <c r="J33" s="79"/>
      <c r="K33" s="79">
        <v>500000</v>
      </c>
      <c r="L33" s="79"/>
      <c r="M33" s="79"/>
      <c r="N33" s="79"/>
      <c r="O33" s="79">
        <v>1310000</v>
      </c>
      <c r="P33" s="79"/>
      <c r="Q33" s="79"/>
      <c r="R33" s="79"/>
      <c r="S33" s="79"/>
    </row>
    <row r="34" spans="1:19" s="77" customFormat="1" ht="66" customHeight="1">
      <c r="A34" s="84" t="s">
        <v>35</v>
      </c>
      <c r="B34" s="114" t="s">
        <v>118</v>
      </c>
      <c r="C34" s="128">
        <f t="shared" si="5"/>
        <v>1240000</v>
      </c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>
        <v>1240000</v>
      </c>
      <c r="P34" s="79"/>
      <c r="Q34" s="79"/>
      <c r="R34" s="79"/>
      <c r="S34" s="79"/>
    </row>
    <row r="35" spans="1:19" s="77" customFormat="1" ht="85.9" customHeight="1">
      <c r="A35" s="84" t="s">
        <v>36</v>
      </c>
      <c r="B35" s="114" t="s">
        <v>109</v>
      </c>
      <c r="C35" s="128">
        <f t="shared" si="5"/>
        <v>500000</v>
      </c>
      <c r="D35" s="79"/>
      <c r="E35" s="79">
        <v>200000</v>
      </c>
      <c r="F35" s="79"/>
      <c r="G35" s="79"/>
      <c r="H35" s="79"/>
      <c r="I35" s="79"/>
      <c r="J35" s="79"/>
      <c r="K35" s="79"/>
      <c r="L35" s="79"/>
      <c r="M35" s="79"/>
      <c r="N35" s="79"/>
      <c r="O35" s="79">
        <v>300000</v>
      </c>
      <c r="P35" s="79"/>
      <c r="Q35" s="79"/>
      <c r="R35" s="79"/>
      <c r="S35" s="79"/>
    </row>
    <row r="36" spans="1:19" s="77" customFormat="1" ht="85.9" customHeight="1">
      <c r="A36" s="96" t="s">
        <v>37</v>
      </c>
      <c r="B36" s="158" t="s">
        <v>162</v>
      </c>
      <c r="C36" s="129">
        <f t="shared" si="5"/>
        <v>450000</v>
      </c>
      <c r="D36" s="80"/>
      <c r="E36" s="80"/>
      <c r="F36" s="80"/>
      <c r="G36" s="80"/>
      <c r="H36" s="80"/>
      <c r="I36" s="80"/>
      <c r="J36" s="80"/>
      <c r="K36" s="80"/>
      <c r="L36" s="80">
        <v>200000</v>
      </c>
      <c r="M36" s="80"/>
      <c r="N36" s="80"/>
      <c r="O36" s="80">
        <v>250000</v>
      </c>
      <c r="P36" s="80"/>
      <c r="Q36" s="80"/>
      <c r="R36" s="80"/>
      <c r="S36" s="80"/>
    </row>
    <row r="37" spans="1:19" s="77" customFormat="1" ht="85.9" customHeight="1">
      <c r="A37" s="161" t="s">
        <v>38</v>
      </c>
      <c r="B37" s="162" t="s">
        <v>163</v>
      </c>
      <c r="C37" s="163">
        <f t="shared" ref="C37" si="6">SUM(D37:S37)</f>
        <v>3780000</v>
      </c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>
        <v>3780000</v>
      </c>
      <c r="O37" s="164"/>
      <c r="P37" s="164"/>
      <c r="Q37" s="164"/>
      <c r="R37" s="164"/>
      <c r="S37" s="164"/>
    </row>
    <row r="38" spans="1:19" s="49" customFormat="1" ht="64.900000000000006" customHeight="1">
      <c r="A38" s="454" t="s">
        <v>156</v>
      </c>
      <c r="B38" s="457"/>
      <c r="C38" s="85">
        <f>SUM(C39:C43)</f>
        <v>3240500</v>
      </c>
      <c r="D38" s="85">
        <f t="shared" ref="D38:S38" si="7">SUM(D39:D43)</f>
        <v>0</v>
      </c>
      <c r="E38" s="85">
        <f t="shared" si="7"/>
        <v>300000</v>
      </c>
      <c r="F38" s="85">
        <f t="shared" si="7"/>
        <v>0</v>
      </c>
      <c r="G38" s="85">
        <f t="shared" si="7"/>
        <v>0</v>
      </c>
      <c r="H38" s="85">
        <f t="shared" si="7"/>
        <v>2440500</v>
      </c>
      <c r="I38" s="85">
        <f t="shared" si="7"/>
        <v>0</v>
      </c>
      <c r="J38" s="85">
        <f t="shared" si="7"/>
        <v>500000</v>
      </c>
      <c r="K38" s="85">
        <f t="shared" si="7"/>
        <v>0</v>
      </c>
      <c r="L38" s="85">
        <f t="shared" si="7"/>
        <v>0</v>
      </c>
      <c r="M38" s="85">
        <f t="shared" si="7"/>
        <v>0</v>
      </c>
      <c r="N38" s="85">
        <f t="shared" si="7"/>
        <v>0</v>
      </c>
      <c r="O38" s="85">
        <f t="shared" si="7"/>
        <v>0</v>
      </c>
      <c r="P38" s="85">
        <f t="shared" si="7"/>
        <v>0</v>
      </c>
      <c r="Q38" s="85">
        <f t="shared" si="7"/>
        <v>0</v>
      </c>
      <c r="R38" s="85">
        <f t="shared" si="7"/>
        <v>0</v>
      </c>
      <c r="S38" s="85">
        <f t="shared" si="7"/>
        <v>0</v>
      </c>
    </row>
    <row r="39" spans="1:19" s="47" customFormat="1" ht="130.9" customHeight="1">
      <c r="A39" s="45" t="s">
        <v>32</v>
      </c>
      <c r="B39" s="113" t="s">
        <v>117</v>
      </c>
      <c r="C39" s="127">
        <f>SUM(D39:S39)</f>
        <v>2440500</v>
      </c>
      <c r="D39" s="159"/>
      <c r="E39" s="159"/>
      <c r="F39" s="159"/>
      <c r="G39" s="159"/>
      <c r="H39" s="159">
        <v>2440500</v>
      </c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</row>
    <row r="40" spans="1:19" s="47" customFormat="1" ht="84">
      <c r="A40" s="54" t="s">
        <v>33</v>
      </c>
      <c r="B40" s="119" t="s">
        <v>116</v>
      </c>
      <c r="C40" s="136">
        <f>SUM(D40:S40)</f>
        <v>500000</v>
      </c>
      <c r="D40" s="101"/>
      <c r="E40" s="101"/>
      <c r="F40" s="101"/>
      <c r="G40" s="101"/>
      <c r="H40" s="101"/>
      <c r="I40" s="101"/>
      <c r="J40" s="101">
        <v>500000</v>
      </c>
      <c r="K40" s="101"/>
      <c r="L40" s="101"/>
      <c r="M40" s="101"/>
      <c r="N40" s="101"/>
      <c r="O40" s="101"/>
      <c r="P40" s="101"/>
      <c r="Q40" s="101"/>
      <c r="R40" s="101"/>
      <c r="S40" s="101"/>
    </row>
    <row r="41" spans="1:19" s="47" customFormat="1" ht="85.9" customHeight="1">
      <c r="A41" s="48" t="s">
        <v>34</v>
      </c>
      <c r="B41" s="114" t="s">
        <v>111</v>
      </c>
      <c r="C41" s="128">
        <f>SUM(D41:S41)</f>
        <v>300000</v>
      </c>
      <c r="D41" s="87"/>
      <c r="E41" s="87">
        <v>300000</v>
      </c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</row>
    <row r="42" spans="1:19" s="47" customFormat="1" ht="43.9" customHeight="1">
      <c r="A42" s="55" t="s">
        <v>35</v>
      </c>
      <c r="B42" s="116" t="s">
        <v>115</v>
      </c>
      <c r="C42" s="503" t="s">
        <v>146</v>
      </c>
      <c r="D42" s="504"/>
      <c r="E42" s="504"/>
      <c r="F42" s="504"/>
      <c r="G42" s="504"/>
      <c r="H42" s="504"/>
      <c r="I42" s="504"/>
      <c r="J42" s="504"/>
      <c r="K42" s="504"/>
      <c r="L42" s="504"/>
      <c r="M42" s="504"/>
      <c r="N42" s="504"/>
      <c r="O42" s="504"/>
      <c r="P42" s="504"/>
      <c r="Q42" s="504"/>
      <c r="R42" s="504"/>
      <c r="S42" s="505"/>
    </row>
    <row r="43" spans="1:19" s="47" customFormat="1" ht="66.599999999999994" customHeight="1">
      <c r="A43" s="61" t="s">
        <v>36</v>
      </c>
      <c r="B43" s="160" t="s">
        <v>114</v>
      </c>
      <c r="C43" s="512" t="s">
        <v>147</v>
      </c>
      <c r="D43" s="513"/>
      <c r="E43" s="513"/>
      <c r="F43" s="513"/>
      <c r="G43" s="513"/>
      <c r="H43" s="513"/>
      <c r="I43" s="513"/>
      <c r="J43" s="513"/>
      <c r="K43" s="513"/>
      <c r="L43" s="513"/>
      <c r="M43" s="513"/>
      <c r="N43" s="513"/>
      <c r="O43" s="513"/>
      <c r="P43" s="513"/>
      <c r="Q43" s="513"/>
      <c r="R43" s="513"/>
      <c r="S43" s="514"/>
    </row>
    <row r="44" spans="1:19" s="50" customFormat="1" ht="21">
      <c r="A44" s="448" t="s">
        <v>5</v>
      </c>
      <c r="B44" s="449"/>
      <c r="C44" s="88">
        <f t="shared" ref="C44:S44" si="8">+C6+C20+C24+C30+C38</f>
        <v>64917600</v>
      </c>
      <c r="D44" s="88">
        <f t="shared" si="8"/>
        <v>0</v>
      </c>
      <c r="E44" s="88">
        <f t="shared" si="8"/>
        <v>500000</v>
      </c>
      <c r="F44" s="88">
        <f t="shared" si="8"/>
        <v>450000</v>
      </c>
      <c r="G44" s="88">
        <f t="shared" si="8"/>
        <v>30000</v>
      </c>
      <c r="H44" s="88">
        <f t="shared" si="8"/>
        <v>48586400</v>
      </c>
      <c r="I44" s="88">
        <f t="shared" si="8"/>
        <v>2061200</v>
      </c>
      <c r="J44" s="88">
        <f t="shared" si="8"/>
        <v>500000</v>
      </c>
      <c r="K44" s="88">
        <f t="shared" si="8"/>
        <v>500000</v>
      </c>
      <c r="L44" s="88">
        <f t="shared" si="8"/>
        <v>200000</v>
      </c>
      <c r="M44" s="88">
        <f t="shared" si="8"/>
        <v>30000</v>
      </c>
      <c r="N44" s="88">
        <f t="shared" si="8"/>
        <v>4140000</v>
      </c>
      <c r="O44" s="88">
        <f t="shared" si="8"/>
        <v>3610000</v>
      </c>
      <c r="P44" s="88">
        <f t="shared" si="8"/>
        <v>1320000</v>
      </c>
      <c r="Q44" s="88">
        <f t="shared" si="8"/>
        <v>1430000</v>
      </c>
      <c r="R44" s="88">
        <f t="shared" si="8"/>
        <v>1530000</v>
      </c>
      <c r="S44" s="88">
        <f t="shared" si="8"/>
        <v>30000</v>
      </c>
    </row>
    <row r="45" spans="1:19" s="47" customFormat="1" ht="21">
      <c r="A45" s="51"/>
      <c r="B45" s="46"/>
      <c r="C45" s="130"/>
      <c r="D45" s="57"/>
      <c r="E45" s="57">
        <v>500000</v>
      </c>
      <c r="F45" s="46">
        <v>450000</v>
      </c>
      <c r="G45" s="46">
        <v>30000</v>
      </c>
      <c r="H45" s="151">
        <v>48586400</v>
      </c>
      <c r="I45" s="46">
        <v>2061200</v>
      </c>
      <c r="J45" s="46">
        <v>500000</v>
      </c>
      <c r="K45" s="46">
        <v>500000</v>
      </c>
      <c r="L45" s="46">
        <v>200000</v>
      </c>
      <c r="M45" s="46">
        <v>30000</v>
      </c>
      <c r="N45" s="46">
        <v>4140000</v>
      </c>
      <c r="O45" s="46">
        <v>3610000</v>
      </c>
      <c r="P45" s="46">
        <v>1320000</v>
      </c>
      <c r="Q45" s="46">
        <v>1430000</v>
      </c>
      <c r="R45" s="46">
        <v>1530000</v>
      </c>
      <c r="S45" s="46">
        <v>30000</v>
      </c>
    </row>
    <row r="46" spans="1:19" s="47" customFormat="1" ht="21">
      <c r="A46" s="51"/>
      <c r="B46" s="46"/>
      <c r="C46" s="130"/>
      <c r="D46" s="57"/>
      <c r="E46" s="57">
        <f>+E44-E45</f>
        <v>0</v>
      </c>
      <c r="F46" s="57">
        <f t="shared" ref="F46:S46" si="9">+F44-F45</f>
        <v>0</v>
      </c>
      <c r="G46" s="57">
        <f t="shared" si="9"/>
        <v>0</v>
      </c>
      <c r="H46" s="151">
        <f t="shared" si="9"/>
        <v>0</v>
      </c>
      <c r="I46" s="57">
        <f t="shared" si="9"/>
        <v>0</v>
      </c>
      <c r="J46" s="57">
        <f t="shared" si="9"/>
        <v>0</v>
      </c>
      <c r="K46" s="57">
        <f t="shared" si="9"/>
        <v>0</v>
      </c>
      <c r="L46" s="151">
        <f t="shared" si="9"/>
        <v>0</v>
      </c>
      <c r="M46" s="57">
        <f t="shared" si="9"/>
        <v>0</v>
      </c>
      <c r="N46" s="57">
        <f t="shared" si="9"/>
        <v>0</v>
      </c>
      <c r="O46" s="57">
        <f t="shared" si="9"/>
        <v>0</v>
      </c>
      <c r="P46" s="57">
        <f t="shared" si="9"/>
        <v>0</v>
      </c>
      <c r="Q46" s="57">
        <f t="shared" si="9"/>
        <v>0</v>
      </c>
      <c r="R46" s="57">
        <f t="shared" si="9"/>
        <v>0</v>
      </c>
      <c r="S46" s="57">
        <f t="shared" si="9"/>
        <v>0</v>
      </c>
    </row>
    <row r="47" spans="1:19" s="47" customFormat="1" ht="21">
      <c r="A47" s="51"/>
      <c r="B47" s="46"/>
      <c r="C47" s="130"/>
      <c r="D47" s="57"/>
      <c r="E47" s="57"/>
      <c r="F47" s="46"/>
      <c r="G47" s="46"/>
      <c r="H47" s="57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  <row r="48" spans="1:19" s="47" customFormat="1" ht="21">
      <c r="A48" s="51"/>
      <c r="B48" s="46"/>
      <c r="C48" s="130"/>
      <c r="D48" s="57"/>
      <c r="E48" s="57"/>
      <c r="F48" s="46"/>
      <c r="G48" s="46"/>
      <c r="H48" s="57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1:19" s="47" customFormat="1" ht="21">
      <c r="A49" s="51"/>
      <c r="B49" s="46"/>
      <c r="C49" s="130"/>
      <c r="D49" s="57"/>
      <c r="E49" s="57"/>
      <c r="F49" s="46"/>
      <c r="G49" s="46"/>
      <c r="H49" s="57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  <row r="50" spans="1:19" s="47" customFormat="1" ht="21">
      <c r="A50" s="51"/>
      <c r="B50" s="46"/>
      <c r="C50" s="130"/>
      <c r="D50" s="57"/>
      <c r="E50" s="57"/>
      <c r="F50" s="46"/>
      <c r="G50" s="46"/>
      <c r="H50" s="57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1:19" s="47" customFormat="1" ht="21">
      <c r="A51" s="51"/>
      <c r="B51" s="46"/>
      <c r="C51" s="130"/>
      <c r="D51" s="57"/>
      <c r="E51" s="57"/>
      <c r="F51" s="46"/>
      <c r="G51" s="46"/>
      <c r="H51" s="57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  <row r="52" spans="1:19" s="47" customFormat="1" ht="21">
      <c r="A52" s="51"/>
      <c r="B52" s="46"/>
      <c r="C52" s="130"/>
      <c r="D52" s="57"/>
      <c r="E52" s="57"/>
      <c r="F52" s="46"/>
      <c r="G52" s="46"/>
      <c r="H52" s="57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1:19" s="47" customFormat="1" ht="21">
      <c r="A53" s="51"/>
      <c r="B53" s="46"/>
      <c r="C53" s="130"/>
      <c r="D53" s="57"/>
      <c r="E53" s="57"/>
      <c r="F53" s="46"/>
      <c r="G53" s="46"/>
      <c r="H53" s="57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spans="1:19" s="47" customFormat="1" ht="21">
      <c r="A54" s="51"/>
      <c r="B54" s="46"/>
      <c r="C54" s="130"/>
      <c r="D54" s="57"/>
      <c r="E54" s="57"/>
      <c r="F54" s="46"/>
      <c r="G54" s="46"/>
      <c r="H54" s="57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  <row r="55" spans="1:19" s="47" customFormat="1" ht="21">
      <c r="A55" s="51"/>
      <c r="B55" s="46"/>
      <c r="C55" s="130"/>
      <c r="D55" s="57"/>
      <c r="E55" s="57"/>
      <c r="F55" s="46"/>
      <c r="G55" s="46"/>
      <c r="H55" s="57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1:19" s="47" customFormat="1" ht="21">
      <c r="A56" s="51"/>
      <c r="B56" s="46"/>
      <c r="C56" s="130"/>
      <c r="D56" s="57"/>
      <c r="E56" s="57"/>
      <c r="F56" s="46"/>
      <c r="G56" s="46"/>
      <c r="H56" s="57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1:19" s="47" customFormat="1" ht="21">
      <c r="A57" s="51"/>
      <c r="B57" s="46"/>
      <c r="C57" s="130"/>
      <c r="D57" s="57"/>
      <c r="E57" s="57"/>
      <c r="F57" s="46"/>
      <c r="G57" s="46"/>
      <c r="H57" s="57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1:19" s="47" customFormat="1" ht="21">
      <c r="A58" s="51"/>
      <c r="B58" s="46"/>
      <c r="C58" s="130"/>
      <c r="D58" s="57"/>
      <c r="E58" s="57"/>
      <c r="F58" s="46"/>
      <c r="G58" s="46"/>
      <c r="H58" s="57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  <row r="59" spans="1:19" s="47" customFormat="1" ht="21">
      <c r="A59" s="51"/>
      <c r="B59" s="46"/>
      <c r="C59" s="130"/>
      <c r="D59" s="57"/>
      <c r="E59" s="57"/>
      <c r="F59" s="46"/>
      <c r="G59" s="46"/>
      <c r="H59" s="57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  <row r="60" spans="1:19" s="47" customFormat="1" ht="21">
      <c r="A60" s="51"/>
      <c r="B60" s="46"/>
      <c r="C60" s="130"/>
      <c r="D60" s="57"/>
      <c r="E60" s="57"/>
      <c r="F60" s="46"/>
      <c r="G60" s="46"/>
      <c r="H60" s="57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  <row r="61" spans="1:19" s="47" customFormat="1" ht="21">
      <c r="A61" s="51"/>
      <c r="B61" s="46"/>
      <c r="C61" s="130"/>
      <c r="D61" s="57"/>
      <c r="E61" s="57"/>
      <c r="F61" s="46"/>
      <c r="G61" s="46"/>
      <c r="H61" s="57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  <row r="62" spans="1:19" s="47" customFormat="1" ht="21">
      <c r="A62" s="51"/>
      <c r="B62" s="46"/>
      <c r="C62" s="130"/>
      <c r="D62" s="57"/>
      <c r="E62" s="57"/>
      <c r="F62" s="46"/>
      <c r="G62" s="46"/>
      <c r="H62" s="57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  <row r="63" spans="1:19" s="47" customFormat="1" ht="21">
      <c r="A63" s="51"/>
      <c r="B63" s="46"/>
      <c r="C63" s="130"/>
      <c r="D63" s="57"/>
      <c r="E63" s="57"/>
      <c r="F63" s="46"/>
      <c r="G63" s="46"/>
      <c r="H63" s="57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1:19" s="47" customFormat="1" ht="21">
      <c r="A64" s="51"/>
      <c r="B64" s="46"/>
      <c r="C64" s="130"/>
      <c r="D64" s="57"/>
      <c r="E64" s="57"/>
      <c r="F64" s="46"/>
      <c r="G64" s="46"/>
      <c r="H64" s="57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  <row r="65" spans="1:19" s="47" customFormat="1" ht="21">
      <c r="A65" s="51"/>
      <c r="B65" s="46"/>
      <c r="C65" s="130"/>
      <c r="D65" s="57"/>
      <c r="E65" s="57"/>
      <c r="F65" s="46"/>
      <c r="G65" s="46"/>
      <c r="H65" s="57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  <row r="66" spans="1:19" s="47" customFormat="1" ht="21">
      <c r="A66" s="51"/>
      <c r="B66" s="46"/>
      <c r="C66" s="130"/>
      <c r="D66" s="57"/>
      <c r="E66" s="57"/>
      <c r="F66" s="46"/>
      <c r="G66" s="46"/>
      <c r="H66" s="57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  <row r="67" spans="1:19" s="47" customFormat="1" ht="21">
      <c r="A67" s="51"/>
      <c r="B67" s="46"/>
      <c r="C67" s="130"/>
      <c r="D67" s="57"/>
      <c r="E67" s="57"/>
      <c r="F67" s="46"/>
      <c r="G67" s="46"/>
      <c r="H67" s="57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  <row r="68" spans="1:19" s="47" customFormat="1" ht="21">
      <c r="A68" s="51"/>
      <c r="B68" s="46"/>
      <c r="C68" s="130"/>
      <c r="D68" s="57"/>
      <c r="E68" s="57"/>
      <c r="F68" s="46"/>
      <c r="G68" s="46"/>
      <c r="H68" s="57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  <row r="69" spans="1:19" s="47" customFormat="1" ht="21">
      <c r="A69" s="51"/>
      <c r="B69" s="46"/>
      <c r="C69" s="130"/>
      <c r="D69" s="57"/>
      <c r="E69" s="57"/>
      <c r="F69" s="46"/>
      <c r="G69" s="46"/>
      <c r="H69" s="57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  <row r="70" spans="1:19" s="47" customFormat="1" ht="21">
      <c r="A70" s="51"/>
      <c r="B70" s="46"/>
      <c r="C70" s="130"/>
      <c r="D70" s="57"/>
      <c r="E70" s="57"/>
      <c r="F70" s="46"/>
      <c r="G70" s="46"/>
      <c r="H70" s="57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  <row r="71" spans="1:19" s="47" customFormat="1" ht="21">
      <c r="A71" s="51"/>
      <c r="B71" s="46"/>
      <c r="C71" s="130"/>
      <c r="D71" s="57"/>
      <c r="E71" s="57"/>
      <c r="F71" s="46"/>
      <c r="G71" s="46"/>
      <c r="H71" s="57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 spans="1:19" s="47" customFormat="1" ht="21">
      <c r="A72" s="51"/>
      <c r="B72" s="46"/>
      <c r="C72" s="130"/>
      <c r="D72" s="57"/>
      <c r="E72" s="57"/>
      <c r="F72" s="46"/>
      <c r="G72" s="46"/>
      <c r="H72" s="57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1:19" s="47" customFormat="1" ht="21">
      <c r="A73" s="51"/>
      <c r="B73" s="46"/>
      <c r="C73" s="130"/>
      <c r="D73" s="57"/>
      <c r="E73" s="57"/>
      <c r="F73" s="46"/>
      <c r="G73" s="46"/>
      <c r="H73" s="57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  <row r="74" spans="1:19" s="47" customFormat="1" ht="21">
      <c r="A74" s="51"/>
      <c r="B74" s="46"/>
      <c r="C74" s="130"/>
      <c r="D74" s="57"/>
      <c r="E74" s="57"/>
      <c r="F74" s="46"/>
      <c r="G74" s="46"/>
      <c r="H74" s="57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  <row r="75" spans="1:19" s="47" customFormat="1" ht="21">
      <c r="A75" s="51"/>
      <c r="B75" s="46"/>
      <c r="C75" s="130"/>
      <c r="D75" s="57"/>
      <c r="E75" s="57"/>
      <c r="F75" s="46"/>
      <c r="G75" s="46"/>
      <c r="H75" s="57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  <row r="76" spans="1:19" s="47" customFormat="1" ht="21">
      <c r="A76" s="51"/>
      <c r="B76" s="46"/>
      <c r="C76" s="130"/>
      <c r="D76" s="57"/>
      <c r="E76" s="57"/>
      <c r="F76" s="46"/>
      <c r="G76" s="46"/>
      <c r="H76" s="57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  <row r="77" spans="1:19" s="47" customFormat="1" ht="21">
      <c r="A77" s="51"/>
      <c r="B77" s="46"/>
      <c r="C77" s="130"/>
      <c r="D77" s="57"/>
      <c r="E77" s="57"/>
      <c r="F77" s="46"/>
      <c r="G77" s="46"/>
      <c r="H77" s="57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  <row r="78" spans="1:19" s="47" customFormat="1" ht="21">
      <c r="A78" s="51"/>
      <c r="B78" s="46"/>
      <c r="C78" s="130"/>
      <c r="D78" s="57"/>
      <c r="E78" s="57"/>
      <c r="F78" s="46"/>
      <c r="G78" s="46"/>
      <c r="H78" s="57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1:19" s="47" customFormat="1" ht="21">
      <c r="A79" s="51"/>
      <c r="B79" s="46"/>
      <c r="C79" s="130"/>
      <c r="D79" s="57"/>
      <c r="E79" s="57"/>
      <c r="F79" s="46"/>
      <c r="G79" s="46"/>
      <c r="H79" s="57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 spans="1:19" s="47" customFormat="1" ht="21">
      <c r="A80" s="51"/>
      <c r="B80" s="46"/>
      <c r="C80" s="130"/>
      <c r="D80" s="57"/>
      <c r="E80" s="57"/>
      <c r="F80" s="46"/>
      <c r="G80" s="46"/>
      <c r="H80" s="57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 spans="1:19" s="47" customFormat="1" ht="21">
      <c r="A81" s="51"/>
      <c r="B81" s="46"/>
      <c r="C81" s="130"/>
      <c r="D81" s="57"/>
      <c r="E81" s="57"/>
      <c r="F81" s="46"/>
      <c r="G81" s="46"/>
      <c r="H81" s="57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 spans="1:19" s="47" customFormat="1" ht="21">
      <c r="A82" s="51"/>
      <c r="B82" s="46"/>
      <c r="C82" s="130"/>
      <c r="D82" s="57"/>
      <c r="E82" s="57"/>
      <c r="F82" s="46"/>
      <c r="G82" s="46"/>
      <c r="H82" s="57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 spans="1:19" s="47" customFormat="1" ht="21">
      <c r="A83" s="51"/>
      <c r="B83" s="46"/>
      <c r="C83" s="130"/>
      <c r="D83" s="57"/>
      <c r="E83" s="57"/>
      <c r="F83" s="46"/>
      <c r="G83" s="46"/>
      <c r="H83" s="57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 spans="1:19" s="47" customFormat="1" ht="21">
      <c r="A84" s="51"/>
      <c r="B84" s="46"/>
      <c r="C84" s="130"/>
      <c r="D84" s="57"/>
      <c r="E84" s="57"/>
      <c r="F84" s="46"/>
      <c r="G84" s="46"/>
      <c r="H84" s="57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1:19" s="47" customFormat="1" ht="21">
      <c r="A85" s="51"/>
      <c r="B85" s="46"/>
      <c r="C85" s="130"/>
      <c r="D85" s="57"/>
      <c r="E85" s="57"/>
      <c r="F85" s="46"/>
      <c r="G85" s="46"/>
      <c r="H85" s="57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 spans="1:19" s="47" customFormat="1" ht="21">
      <c r="A86" s="51"/>
      <c r="B86" s="46"/>
      <c r="C86" s="130"/>
      <c r="D86" s="57"/>
      <c r="E86" s="57"/>
      <c r="F86" s="46"/>
      <c r="G86" s="46"/>
      <c r="H86" s="57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 spans="1:19" s="47" customFormat="1" ht="21">
      <c r="A87" s="51"/>
      <c r="B87" s="46"/>
      <c r="C87" s="130"/>
      <c r="D87" s="57"/>
      <c r="E87" s="57"/>
      <c r="F87" s="46"/>
      <c r="G87" s="46"/>
      <c r="H87" s="57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 spans="1:19" s="47" customFormat="1" ht="21">
      <c r="A88" s="51"/>
      <c r="B88" s="46"/>
      <c r="C88" s="130"/>
      <c r="D88" s="57"/>
      <c r="E88" s="57"/>
      <c r="F88" s="46"/>
      <c r="G88" s="46"/>
      <c r="H88" s="57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 spans="1:19" s="47" customFormat="1" ht="21">
      <c r="A89" s="51"/>
      <c r="B89" s="46"/>
      <c r="C89" s="130"/>
      <c r="D89" s="57"/>
      <c r="E89" s="57"/>
      <c r="F89" s="46"/>
      <c r="G89" s="46"/>
      <c r="H89" s="57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 spans="1:19" s="47" customFormat="1" ht="21">
      <c r="A90" s="51"/>
      <c r="B90" s="46"/>
      <c r="C90" s="130"/>
      <c r="D90" s="57"/>
      <c r="E90" s="57"/>
      <c r="F90" s="46"/>
      <c r="G90" s="46"/>
      <c r="H90" s="57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 spans="1:19" s="47" customFormat="1" ht="21">
      <c r="A91" s="51"/>
      <c r="B91" s="46"/>
      <c r="C91" s="130"/>
      <c r="D91" s="57"/>
      <c r="E91" s="57"/>
      <c r="F91" s="46"/>
      <c r="G91" s="46"/>
      <c r="H91" s="57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 spans="1:19" s="47" customFormat="1" ht="21">
      <c r="A92" s="51"/>
      <c r="B92" s="46"/>
      <c r="C92" s="130"/>
      <c r="D92" s="57"/>
      <c r="E92" s="57"/>
      <c r="F92" s="46"/>
      <c r="G92" s="46"/>
      <c r="H92" s="57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 spans="1:19" s="47" customFormat="1" ht="21">
      <c r="A93" s="51"/>
      <c r="B93" s="46"/>
      <c r="C93" s="130"/>
      <c r="D93" s="57"/>
      <c r="E93" s="57"/>
      <c r="F93" s="46"/>
      <c r="G93" s="46"/>
      <c r="H93" s="57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 spans="1:19" s="47" customFormat="1" ht="21">
      <c r="A94" s="51"/>
      <c r="B94" s="46"/>
      <c r="C94" s="130"/>
      <c r="D94" s="57"/>
      <c r="E94" s="57"/>
      <c r="F94" s="46"/>
      <c r="G94" s="46"/>
      <c r="H94" s="57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 spans="1:19" s="47" customFormat="1" ht="21">
      <c r="A95" s="51"/>
      <c r="B95" s="46"/>
      <c r="C95" s="130"/>
      <c r="D95" s="57"/>
      <c r="E95" s="57"/>
      <c r="F95" s="46"/>
      <c r="G95" s="46"/>
      <c r="H95" s="57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 spans="1:19" s="47" customFormat="1" ht="21">
      <c r="A96" s="51"/>
      <c r="B96" s="46"/>
      <c r="C96" s="130"/>
      <c r="D96" s="57"/>
      <c r="E96" s="57"/>
      <c r="F96" s="46"/>
      <c r="G96" s="46"/>
      <c r="H96" s="57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 spans="1:19" s="47" customFormat="1" ht="21">
      <c r="A97" s="51"/>
      <c r="B97" s="46"/>
      <c r="C97" s="130"/>
      <c r="D97" s="57"/>
      <c r="E97" s="57"/>
      <c r="F97" s="46"/>
      <c r="G97" s="46"/>
      <c r="H97" s="57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 spans="1:19" s="47" customFormat="1" ht="21">
      <c r="A98" s="51"/>
      <c r="B98" s="46"/>
      <c r="C98" s="130"/>
      <c r="D98" s="57"/>
      <c r="E98" s="57"/>
      <c r="F98" s="46"/>
      <c r="G98" s="46"/>
      <c r="H98" s="57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 spans="1:19" s="47" customFormat="1" ht="21">
      <c r="A99" s="51"/>
      <c r="B99" s="46"/>
      <c r="C99" s="130"/>
      <c r="D99" s="57"/>
      <c r="E99" s="57"/>
      <c r="F99" s="46"/>
      <c r="G99" s="46"/>
      <c r="H99" s="57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 spans="1:19" s="47" customFormat="1" ht="21">
      <c r="A100" s="51"/>
      <c r="B100" s="46"/>
      <c r="C100" s="130"/>
      <c r="D100" s="57"/>
      <c r="E100" s="57"/>
      <c r="F100" s="46"/>
      <c r="G100" s="46"/>
      <c r="H100" s="57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1:19" s="47" customFormat="1" ht="21">
      <c r="A101" s="51"/>
      <c r="B101" s="46"/>
      <c r="C101" s="130"/>
      <c r="D101" s="57"/>
      <c r="E101" s="57"/>
      <c r="F101" s="46"/>
      <c r="G101" s="46"/>
      <c r="H101" s="57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1:19" s="47" customFormat="1" ht="21">
      <c r="A102" s="51"/>
      <c r="B102" s="46"/>
      <c r="C102" s="130"/>
      <c r="D102" s="57"/>
      <c r="E102" s="57"/>
      <c r="F102" s="46"/>
      <c r="G102" s="46"/>
      <c r="H102" s="57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1:19" s="47" customFormat="1" ht="21">
      <c r="A103" s="51"/>
      <c r="B103" s="46"/>
      <c r="C103" s="130"/>
      <c r="D103" s="57"/>
      <c r="E103" s="57"/>
      <c r="F103" s="46"/>
      <c r="G103" s="46"/>
      <c r="H103" s="57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1:19" s="47" customFormat="1" ht="21">
      <c r="A104" s="51"/>
      <c r="B104" s="46"/>
      <c r="C104" s="130"/>
      <c r="D104" s="57"/>
      <c r="E104" s="57"/>
      <c r="F104" s="46"/>
      <c r="G104" s="46"/>
      <c r="H104" s="57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1:19" s="47" customFormat="1" ht="21">
      <c r="A105" s="51"/>
      <c r="B105" s="46"/>
      <c r="C105" s="130"/>
      <c r="D105" s="57"/>
      <c r="E105" s="57"/>
      <c r="F105" s="46"/>
      <c r="G105" s="46"/>
      <c r="H105" s="57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1:19" s="47" customFormat="1" ht="21">
      <c r="A106" s="51"/>
      <c r="B106" s="46"/>
      <c r="C106" s="130"/>
      <c r="D106" s="57"/>
      <c r="E106" s="57"/>
      <c r="F106" s="46"/>
      <c r="G106" s="46"/>
      <c r="H106" s="57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1:19" s="47" customFormat="1" ht="21">
      <c r="A107" s="51"/>
      <c r="B107" s="46"/>
      <c r="C107" s="130"/>
      <c r="D107" s="57"/>
      <c r="E107" s="57"/>
      <c r="F107" s="46"/>
      <c r="G107" s="46"/>
      <c r="H107" s="57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 spans="1:19" s="47" customFormat="1" ht="21">
      <c r="A108" s="51"/>
      <c r="B108" s="46"/>
      <c r="C108" s="130"/>
      <c r="D108" s="57"/>
      <c r="E108" s="57"/>
      <c r="F108" s="46"/>
      <c r="G108" s="46"/>
      <c r="H108" s="57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1:19" s="47" customFormat="1" ht="21">
      <c r="A109" s="51"/>
      <c r="B109" s="46"/>
      <c r="C109" s="130"/>
      <c r="D109" s="57"/>
      <c r="E109" s="57"/>
      <c r="F109" s="46"/>
      <c r="G109" s="46"/>
      <c r="H109" s="57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1:19" s="47" customFormat="1" ht="21">
      <c r="A110" s="51"/>
      <c r="B110" s="46"/>
      <c r="C110" s="130"/>
      <c r="D110" s="57"/>
      <c r="E110" s="57"/>
      <c r="F110" s="46"/>
      <c r="G110" s="46"/>
      <c r="H110" s="57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1:19" s="47" customFormat="1" ht="21">
      <c r="A111" s="51"/>
      <c r="B111" s="46"/>
      <c r="C111" s="130"/>
      <c r="D111" s="57"/>
      <c r="E111" s="57"/>
      <c r="F111" s="46"/>
      <c r="G111" s="46"/>
      <c r="H111" s="57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 spans="1:19" s="47" customFormat="1" ht="21">
      <c r="A112" s="51"/>
      <c r="B112" s="46"/>
      <c r="C112" s="130"/>
      <c r="D112" s="57"/>
      <c r="E112" s="57"/>
      <c r="F112" s="46"/>
      <c r="G112" s="46"/>
      <c r="H112" s="57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 spans="1:19" s="47" customFormat="1" ht="21">
      <c r="A113" s="51"/>
      <c r="B113" s="46"/>
      <c r="C113" s="130"/>
      <c r="D113" s="57"/>
      <c r="E113" s="57"/>
      <c r="F113" s="46"/>
      <c r="G113" s="46"/>
      <c r="H113" s="57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 spans="1:19" s="47" customFormat="1" ht="21">
      <c r="A114" s="51"/>
      <c r="B114" s="46"/>
      <c r="C114" s="130"/>
      <c r="D114" s="57"/>
      <c r="E114" s="57"/>
      <c r="F114" s="46"/>
      <c r="G114" s="46"/>
      <c r="H114" s="57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1:19" s="47" customFormat="1" ht="21">
      <c r="A115" s="51"/>
      <c r="B115" s="46"/>
      <c r="C115" s="130"/>
      <c r="D115" s="57"/>
      <c r="E115" s="57"/>
      <c r="F115" s="46"/>
      <c r="G115" s="46"/>
      <c r="H115" s="57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 spans="1:19" s="47" customFormat="1" ht="21">
      <c r="A116" s="51"/>
      <c r="B116" s="46"/>
      <c r="C116" s="130"/>
      <c r="D116" s="57"/>
      <c r="E116" s="57"/>
      <c r="F116" s="46"/>
      <c r="G116" s="46"/>
      <c r="H116" s="57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 spans="1:19" s="47" customFormat="1" ht="21">
      <c r="A117" s="51"/>
      <c r="B117" s="46"/>
      <c r="C117" s="130"/>
      <c r="D117" s="57"/>
      <c r="E117" s="57"/>
      <c r="F117" s="46"/>
      <c r="G117" s="46"/>
      <c r="H117" s="57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 spans="1:19" s="47" customFormat="1" ht="21">
      <c r="A118" s="51"/>
      <c r="B118" s="46"/>
      <c r="C118" s="130"/>
      <c r="D118" s="57"/>
      <c r="E118" s="57"/>
      <c r="F118" s="46"/>
      <c r="G118" s="46"/>
      <c r="H118" s="57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 spans="1:19" s="47" customFormat="1" ht="21">
      <c r="A119" s="51"/>
      <c r="B119" s="46"/>
      <c r="C119" s="130"/>
      <c r="D119" s="57"/>
      <c r="E119" s="57"/>
      <c r="F119" s="46"/>
      <c r="G119" s="46"/>
      <c r="H119" s="57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 spans="1:19" s="47" customFormat="1" ht="21">
      <c r="A120" s="51"/>
      <c r="B120" s="46"/>
      <c r="C120" s="130"/>
      <c r="D120" s="57"/>
      <c r="E120" s="57"/>
      <c r="F120" s="46"/>
      <c r="G120" s="46"/>
      <c r="H120" s="57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 spans="1:19" s="47" customFormat="1" ht="21">
      <c r="A121" s="51"/>
      <c r="B121" s="46"/>
      <c r="C121" s="130"/>
      <c r="D121" s="57"/>
      <c r="E121" s="57"/>
      <c r="F121" s="46"/>
      <c r="G121" s="46"/>
      <c r="H121" s="57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 spans="1:19" s="47" customFormat="1" ht="21">
      <c r="A122" s="51"/>
      <c r="B122" s="46"/>
      <c r="C122" s="130"/>
      <c r="D122" s="57"/>
      <c r="E122" s="57"/>
      <c r="F122" s="46"/>
      <c r="G122" s="46"/>
      <c r="H122" s="57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 spans="1:19" s="47" customFormat="1" ht="21">
      <c r="A123" s="51"/>
      <c r="B123" s="46"/>
      <c r="C123" s="130"/>
      <c r="D123" s="57"/>
      <c r="E123" s="57"/>
      <c r="F123" s="46"/>
      <c r="G123" s="46"/>
      <c r="H123" s="57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 spans="1:19" s="47" customFormat="1" ht="21">
      <c r="A124" s="51"/>
      <c r="B124" s="46"/>
      <c r="C124" s="130"/>
      <c r="D124" s="57"/>
      <c r="E124" s="57"/>
      <c r="F124" s="46"/>
      <c r="G124" s="46"/>
      <c r="H124" s="57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 spans="1:19" s="47" customFormat="1" ht="21">
      <c r="A125" s="51"/>
      <c r="B125" s="46"/>
      <c r="C125" s="130"/>
      <c r="D125" s="57"/>
      <c r="E125" s="57"/>
      <c r="F125" s="46"/>
      <c r="G125" s="46"/>
      <c r="H125" s="57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 spans="1:19" s="47" customFormat="1" ht="21">
      <c r="A126" s="51"/>
      <c r="B126" s="46"/>
      <c r="C126" s="130"/>
      <c r="D126" s="57"/>
      <c r="E126" s="57"/>
      <c r="F126" s="46"/>
      <c r="G126" s="46"/>
      <c r="H126" s="57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 spans="1:19" s="47" customFormat="1" ht="21">
      <c r="A127" s="51"/>
      <c r="B127" s="46"/>
      <c r="C127" s="130"/>
      <c r="D127" s="57"/>
      <c r="E127" s="57"/>
      <c r="F127" s="46"/>
      <c r="G127" s="46"/>
      <c r="H127" s="57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 spans="1:19" s="47" customFormat="1" ht="21">
      <c r="A128" s="51"/>
      <c r="B128" s="46"/>
      <c r="C128" s="130"/>
      <c r="D128" s="57"/>
      <c r="E128" s="57"/>
      <c r="F128" s="46"/>
      <c r="G128" s="46"/>
      <c r="H128" s="57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 spans="1:19" s="47" customFormat="1" ht="21">
      <c r="A129" s="51"/>
      <c r="B129" s="46"/>
      <c r="C129" s="130"/>
      <c r="D129" s="57"/>
      <c r="E129" s="57"/>
      <c r="F129" s="46"/>
      <c r="G129" s="46"/>
      <c r="H129" s="57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1:19" s="47" customFormat="1" ht="21">
      <c r="A130" s="51"/>
      <c r="B130" s="46"/>
      <c r="C130" s="130"/>
      <c r="D130" s="57"/>
      <c r="E130" s="57"/>
      <c r="F130" s="46"/>
      <c r="G130" s="46"/>
      <c r="H130" s="57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1:19" s="47" customFormat="1" ht="21">
      <c r="A131" s="51"/>
      <c r="B131" s="46"/>
      <c r="C131" s="130"/>
      <c r="D131" s="57"/>
      <c r="E131" s="57"/>
      <c r="F131" s="46"/>
      <c r="G131" s="46"/>
      <c r="H131" s="57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1:19" s="47" customFormat="1" ht="21">
      <c r="A132" s="51"/>
      <c r="B132" s="46"/>
      <c r="C132" s="130"/>
      <c r="D132" s="57"/>
      <c r="E132" s="57"/>
      <c r="F132" s="46"/>
      <c r="G132" s="46"/>
      <c r="H132" s="57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 spans="1:19" s="47" customFormat="1" ht="21">
      <c r="A133" s="51"/>
      <c r="B133" s="46"/>
      <c r="C133" s="130"/>
      <c r="D133" s="57"/>
      <c r="E133" s="57"/>
      <c r="F133" s="46"/>
      <c r="G133" s="46"/>
      <c r="H133" s="57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 spans="1:19" s="47" customFormat="1" ht="21">
      <c r="A134" s="51"/>
      <c r="B134" s="46"/>
      <c r="C134" s="130"/>
      <c r="D134" s="57"/>
      <c r="E134" s="57"/>
      <c r="F134" s="46"/>
      <c r="G134" s="46"/>
      <c r="H134" s="57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 spans="1:19" s="47" customFormat="1" ht="21">
      <c r="A135" s="51"/>
      <c r="B135" s="46"/>
      <c r="C135" s="130"/>
      <c r="D135" s="57"/>
      <c r="E135" s="57"/>
      <c r="F135" s="46"/>
      <c r="G135" s="46"/>
      <c r="H135" s="57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1:19" s="47" customFormat="1" ht="21">
      <c r="A136" s="51"/>
      <c r="B136" s="46"/>
      <c r="C136" s="130"/>
      <c r="D136" s="57"/>
      <c r="E136" s="57"/>
      <c r="F136" s="46"/>
      <c r="G136" s="46"/>
      <c r="H136" s="57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1:19" s="47" customFormat="1" ht="21">
      <c r="A137" s="51"/>
      <c r="B137" s="46"/>
      <c r="C137" s="130"/>
      <c r="D137" s="57"/>
      <c r="E137" s="57"/>
      <c r="F137" s="46"/>
      <c r="G137" s="46"/>
      <c r="H137" s="57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 spans="1:19" s="47" customFormat="1" ht="21">
      <c r="A138" s="51"/>
      <c r="B138" s="46"/>
      <c r="C138" s="130"/>
      <c r="D138" s="57"/>
      <c r="E138" s="57"/>
      <c r="F138" s="46"/>
      <c r="G138" s="46"/>
      <c r="H138" s="57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 spans="1:19" s="47" customFormat="1" ht="21">
      <c r="A139" s="51"/>
      <c r="B139" s="46"/>
      <c r="C139" s="130"/>
      <c r="D139" s="57"/>
      <c r="E139" s="57"/>
      <c r="F139" s="46"/>
      <c r="G139" s="46"/>
      <c r="H139" s="57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 spans="1:19" s="47" customFormat="1" ht="21">
      <c r="A140" s="51"/>
      <c r="B140" s="46"/>
      <c r="C140" s="130"/>
      <c r="D140" s="57"/>
      <c r="E140" s="57"/>
      <c r="F140" s="46"/>
      <c r="G140" s="46"/>
      <c r="H140" s="57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 spans="1:19" s="47" customFormat="1" ht="21">
      <c r="A141" s="51"/>
      <c r="B141" s="46"/>
      <c r="C141" s="130"/>
      <c r="D141" s="57"/>
      <c r="E141" s="57"/>
      <c r="F141" s="46"/>
      <c r="G141" s="46"/>
      <c r="H141" s="57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1:19" s="47" customFormat="1" ht="21">
      <c r="A142" s="51"/>
      <c r="B142" s="46"/>
      <c r="C142" s="130"/>
      <c r="D142" s="57"/>
      <c r="E142" s="57"/>
      <c r="F142" s="46"/>
      <c r="G142" s="46"/>
      <c r="H142" s="57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1:19" ht="21">
      <c r="A143" s="52"/>
      <c r="B143" s="38"/>
      <c r="C143" s="131"/>
      <c r="D143" s="58"/>
      <c r="E143" s="58"/>
      <c r="F143" s="38"/>
      <c r="G143" s="38"/>
      <c r="H143" s="5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</row>
    <row r="144" spans="1:19" ht="21">
      <c r="A144" s="52"/>
      <c r="B144" s="38"/>
      <c r="C144" s="131"/>
      <c r="D144" s="58"/>
      <c r="E144" s="58"/>
      <c r="F144" s="38"/>
      <c r="G144" s="38"/>
      <c r="H144" s="5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</row>
    <row r="145" spans="1:19" ht="21">
      <c r="A145" s="52"/>
      <c r="B145" s="38"/>
      <c r="C145" s="131"/>
      <c r="D145" s="58"/>
      <c r="E145" s="58"/>
      <c r="F145" s="38"/>
      <c r="G145" s="38"/>
      <c r="H145" s="5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</row>
    <row r="146" spans="1:19" ht="21">
      <c r="A146" s="52"/>
      <c r="B146" s="38"/>
      <c r="C146" s="131"/>
      <c r="D146" s="58"/>
      <c r="E146" s="58"/>
      <c r="F146" s="38"/>
      <c r="G146" s="38"/>
      <c r="H146" s="5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</row>
    <row r="147" spans="1:19" ht="21">
      <c r="A147" s="52"/>
      <c r="B147" s="38"/>
      <c r="C147" s="131"/>
      <c r="D147" s="58"/>
      <c r="E147" s="58"/>
      <c r="F147" s="38"/>
      <c r="G147" s="38"/>
      <c r="H147" s="5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</row>
    <row r="148" spans="1:19" ht="21">
      <c r="A148" s="52"/>
      <c r="B148" s="38"/>
      <c r="C148" s="131"/>
      <c r="D148" s="58"/>
      <c r="E148" s="58"/>
      <c r="F148" s="38"/>
      <c r="G148" s="38"/>
      <c r="H148" s="5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</row>
    <row r="149" spans="1:19" ht="21">
      <c r="A149" s="52"/>
      <c r="B149" s="38"/>
      <c r="C149" s="131"/>
      <c r="D149" s="58"/>
      <c r="E149" s="58"/>
      <c r="F149" s="38"/>
      <c r="G149" s="38"/>
      <c r="H149" s="5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</row>
    <row r="150" spans="1:19" ht="21">
      <c r="A150" s="52"/>
      <c r="B150" s="38"/>
      <c r="C150" s="131"/>
      <c r="D150" s="58"/>
      <c r="E150" s="58"/>
      <c r="F150" s="38"/>
      <c r="G150" s="38"/>
      <c r="H150" s="5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</row>
    <row r="151" spans="1:19" ht="21">
      <c r="A151" s="52"/>
      <c r="B151" s="38"/>
      <c r="C151" s="131"/>
      <c r="D151" s="58"/>
      <c r="E151" s="58"/>
      <c r="F151" s="38"/>
      <c r="G151" s="38"/>
      <c r="H151" s="5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</row>
    <row r="152" spans="1:19" ht="21">
      <c r="A152" s="52"/>
      <c r="B152" s="38"/>
      <c r="C152" s="131"/>
      <c r="D152" s="58"/>
      <c r="E152" s="58"/>
      <c r="F152" s="38"/>
      <c r="G152" s="38"/>
      <c r="H152" s="5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</row>
    <row r="153" spans="1:19" ht="21">
      <c r="A153" s="52"/>
      <c r="B153" s="38"/>
      <c r="C153" s="131"/>
      <c r="D153" s="58"/>
      <c r="E153" s="58"/>
      <c r="F153" s="38"/>
      <c r="G153" s="38"/>
      <c r="H153" s="5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</row>
    <row r="154" spans="1:19" ht="21">
      <c r="A154" s="52"/>
      <c r="B154" s="38"/>
      <c r="C154" s="131"/>
      <c r="D154" s="58"/>
      <c r="E154" s="58"/>
      <c r="F154" s="38"/>
      <c r="G154" s="38"/>
      <c r="H154" s="5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</row>
    <row r="155" spans="1:19" ht="21">
      <c r="A155" s="52"/>
      <c r="B155" s="38"/>
      <c r="C155" s="131"/>
      <c r="D155" s="58"/>
      <c r="E155" s="58"/>
      <c r="F155" s="38"/>
      <c r="G155" s="38"/>
      <c r="H155" s="5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</row>
    <row r="156" spans="1:19" ht="21">
      <c r="A156" s="52"/>
      <c r="B156" s="38"/>
      <c r="C156" s="131"/>
      <c r="D156" s="58"/>
      <c r="E156" s="58"/>
      <c r="F156" s="38"/>
      <c r="G156" s="38"/>
      <c r="H156" s="5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</row>
    <row r="157" spans="1:19" ht="21">
      <c r="A157" s="52"/>
      <c r="B157" s="38"/>
      <c r="C157" s="131"/>
      <c r="D157" s="58"/>
      <c r="E157" s="58"/>
      <c r="F157" s="38"/>
      <c r="G157" s="38"/>
      <c r="H157" s="5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</row>
    <row r="158" spans="1:19" ht="21">
      <c r="A158" s="52"/>
      <c r="B158" s="38"/>
      <c r="C158" s="131"/>
      <c r="D158" s="58"/>
      <c r="E158" s="58"/>
      <c r="F158" s="38"/>
      <c r="G158" s="38"/>
      <c r="H158" s="5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</row>
    <row r="159" spans="1:19" ht="21">
      <c r="A159" s="52"/>
      <c r="B159" s="38"/>
      <c r="C159" s="131"/>
      <c r="D159" s="58"/>
      <c r="E159" s="58"/>
      <c r="F159" s="38"/>
      <c r="G159" s="38"/>
      <c r="H159" s="5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</row>
    <row r="160" spans="1:19" ht="21">
      <c r="A160" s="52"/>
      <c r="B160" s="38"/>
      <c r="C160" s="131"/>
      <c r="D160" s="58"/>
      <c r="E160" s="58"/>
      <c r="F160" s="38"/>
      <c r="G160" s="38"/>
      <c r="H160" s="5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</row>
    <row r="161" spans="1:19" ht="21">
      <c r="A161" s="52"/>
      <c r="B161" s="38"/>
      <c r="C161" s="131"/>
      <c r="D161" s="58"/>
      <c r="E161" s="58"/>
      <c r="F161" s="38"/>
      <c r="G161" s="38"/>
      <c r="H161" s="5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</row>
    <row r="162" spans="1:19" ht="21">
      <c r="A162" s="52"/>
      <c r="B162" s="38"/>
      <c r="C162" s="131"/>
      <c r="D162" s="58"/>
      <c r="E162" s="58"/>
      <c r="F162" s="38"/>
      <c r="G162" s="38"/>
      <c r="H162" s="5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</row>
    <row r="163" spans="1:19" ht="21">
      <c r="A163" s="52"/>
      <c r="B163" s="38"/>
      <c r="C163" s="131"/>
      <c r="D163" s="58"/>
      <c r="E163" s="58"/>
      <c r="F163" s="38"/>
      <c r="G163" s="38"/>
      <c r="H163" s="5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</row>
    <row r="164" spans="1:19" ht="21">
      <c r="A164" s="52"/>
      <c r="B164" s="38"/>
      <c r="C164" s="131"/>
      <c r="D164" s="58"/>
      <c r="E164" s="58"/>
      <c r="F164" s="38"/>
      <c r="G164" s="38"/>
      <c r="H164" s="5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</row>
    <row r="165" spans="1:19" ht="21">
      <c r="A165" s="52"/>
      <c r="B165" s="38"/>
      <c r="C165" s="131"/>
      <c r="D165" s="58"/>
      <c r="E165" s="58"/>
      <c r="F165" s="38"/>
      <c r="G165" s="38"/>
      <c r="H165" s="5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</row>
    <row r="166" spans="1:19" ht="21">
      <c r="A166" s="52"/>
      <c r="B166" s="38"/>
      <c r="C166" s="131"/>
      <c r="D166" s="58"/>
      <c r="E166" s="58"/>
      <c r="F166" s="38"/>
      <c r="G166" s="38"/>
      <c r="H166" s="5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</row>
    <row r="167" spans="1:19" ht="21">
      <c r="A167" s="52"/>
      <c r="B167" s="38"/>
      <c r="C167" s="131"/>
      <c r="D167" s="58"/>
      <c r="E167" s="58"/>
      <c r="F167" s="38"/>
      <c r="G167" s="38"/>
      <c r="H167" s="5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</row>
    <row r="168" spans="1:19" ht="21">
      <c r="A168" s="52"/>
      <c r="B168" s="38"/>
      <c r="C168" s="131"/>
      <c r="D168" s="58"/>
      <c r="E168" s="58"/>
      <c r="F168" s="38"/>
      <c r="G168" s="38"/>
      <c r="H168" s="5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</row>
    <row r="169" spans="1:19" ht="21">
      <c r="A169" s="52"/>
      <c r="B169" s="38"/>
      <c r="C169" s="131"/>
      <c r="D169" s="58"/>
      <c r="E169" s="58"/>
      <c r="F169" s="38"/>
      <c r="G169" s="38"/>
      <c r="H169" s="5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</row>
    <row r="170" spans="1:19" ht="21">
      <c r="A170" s="52"/>
      <c r="B170" s="38"/>
      <c r="C170" s="131"/>
      <c r="D170" s="58"/>
      <c r="E170" s="58"/>
      <c r="F170" s="38"/>
      <c r="G170" s="38"/>
      <c r="H170" s="5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</row>
    <row r="171" spans="1:19" ht="21">
      <c r="A171" s="52"/>
      <c r="B171" s="38"/>
      <c r="C171" s="131"/>
      <c r="D171" s="58"/>
      <c r="E171" s="58"/>
      <c r="F171" s="38"/>
      <c r="G171" s="38"/>
      <c r="H171" s="5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</row>
    <row r="172" spans="1:19" ht="21">
      <c r="A172" s="52"/>
      <c r="B172" s="38"/>
      <c r="C172" s="131"/>
      <c r="D172" s="58"/>
      <c r="E172" s="58"/>
      <c r="F172" s="38"/>
      <c r="G172" s="38"/>
      <c r="H172" s="5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</row>
    <row r="173" spans="1:19" ht="21">
      <c r="A173" s="52"/>
      <c r="B173" s="38"/>
      <c r="C173" s="131"/>
      <c r="D173" s="58"/>
      <c r="E173" s="58"/>
      <c r="F173" s="38"/>
      <c r="G173" s="38"/>
      <c r="H173" s="5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</row>
    <row r="174" spans="1:19" ht="21">
      <c r="A174" s="52"/>
      <c r="B174" s="38"/>
      <c r="C174" s="131"/>
      <c r="D174" s="58"/>
      <c r="E174" s="58"/>
      <c r="F174" s="38"/>
      <c r="G174" s="38"/>
      <c r="H174" s="5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</row>
    <row r="175" spans="1:19" ht="21">
      <c r="A175" s="52"/>
      <c r="B175" s="38"/>
      <c r="C175" s="131"/>
      <c r="D175" s="58"/>
      <c r="E175" s="58"/>
      <c r="F175" s="38"/>
      <c r="G175" s="38"/>
      <c r="H175" s="5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</row>
    <row r="176" spans="1:19" ht="21">
      <c r="A176" s="52"/>
      <c r="B176" s="38"/>
      <c r="C176" s="131"/>
      <c r="D176" s="58"/>
      <c r="E176" s="58"/>
      <c r="F176" s="38"/>
      <c r="G176" s="38"/>
      <c r="H176" s="5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</row>
    <row r="177" spans="1:19" ht="21">
      <c r="A177" s="52"/>
      <c r="B177" s="38"/>
      <c r="C177" s="131"/>
      <c r="D177" s="58"/>
      <c r="E177" s="58"/>
      <c r="F177" s="38"/>
      <c r="G177" s="38"/>
      <c r="H177" s="5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</row>
    <row r="178" spans="1:19" ht="21">
      <c r="A178" s="52"/>
      <c r="B178" s="38"/>
      <c r="C178" s="131"/>
      <c r="D178" s="58"/>
      <c r="E178" s="58"/>
      <c r="F178" s="38"/>
      <c r="G178" s="38"/>
      <c r="H178" s="5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</row>
    <row r="179" spans="1:19" ht="21">
      <c r="A179" s="52"/>
      <c r="B179" s="38"/>
      <c r="C179" s="131"/>
      <c r="D179" s="58"/>
      <c r="E179" s="58"/>
      <c r="F179" s="38"/>
      <c r="G179" s="38"/>
      <c r="H179" s="5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</row>
    <row r="180" spans="1:19" ht="21">
      <c r="A180" s="52"/>
      <c r="B180" s="38"/>
      <c r="C180" s="131"/>
      <c r="D180" s="58"/>
      <c r="E180" s="58"/>
      <c r="F180" s="38"/>
      <c r="G180" s="38"/>
      <c r="H180" s="5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</row>
    <row r="181" spans="1:19" ht="21">
      <c r="A181" s="52"/>
      <c r="B181" s="38"/>
      <c r="C181" s="131"/>
      <c r="D181" s="58"/>
      <c r="E181" s="58"/>
      <c r="F181" s="38"/>
      <c r="G181" s="38"/>
      <c r="H181" s="5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</row>
    <row r="182" spans="1:19" ht="21">
      <c r="A182" s="52"/>
      <c r="B182" s="38"/>
      <c r="C182" s="131"/>
      <c r="D182" s="58"/>
      <c r="E182" s="58"/>
      <c r="F182" s="38"/>
      <c r="G182" s="38"/>
      <c r="H182" s="5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</row>
    <row r="183" spans="1:19" ht="21">
      <c r="A183" s="52"/>
      <c r="B183" s="38"/>
      <c r="C183" s="131"/>
      <c r="D183" s="58"/>
      <c r="E183" s="58"/>
      <c r="F183" s="38"/>
      <c r="G183" s="38"/>
      <c r="H183" s="5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</row>
    <row r="184" spans="1:19" ht="21">
      <c r="A184" s="52"/>
      <c r="B184" s="38"/>
      <c r="C184" s="131"/>
      <c r="D184" s="58"/>
      <c r="E184" s="58"/>
      <c r="F184" s="38"/>
      <c r="G184" s="38"/>
      <c r="H184" s="5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</row>
    <row r="185" spans="1:19" ht="21">
      <c r="A185" s="52"/>
      <c r="B185" s="38"/>
      <c r="C185" s="131"/>
      <c r="D185" s="58"/>
      <c r="E185" s="58"/>
      <c r="F185" s="38"/>
      <c r="G185" s="38"/>
      <c r="H185" s="5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</row>
    <row r="186" spans="1:19" ht="21">
      <c r="A186" s="52"/>
      <c r="B186" s="38"/>
      <c r="C186" s="131"/>
      <c r="D186" s="58"/>
      <c r="E186" s="58"/>
      <c r="F186" s="38"/>
      <c r="G186" s="38"/>
      <c r="H186" s="5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</row>
    <row r="187" spans="1:19" ht="21">
      <c r="A187" s="52"/>
      <c r="B187" s="38"/>
      <c r="C187" s="131"/>
      <c r="D187" s="58"/>
      <c r="E187" s="58"/>
      <c r="F187" s="38"/>
      <c r="G187" s="38"/>
      <c r="H187" s="5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</row>
    <row r="188" spans="1:19" ht="21">
      <c r="A188" s="52"/>
      <c r="B188" s="38"/>
      <c r="C188" s="131"/>
      <c r="D188" s="58"/>
      <c r="E188" s="58"/>
      <c r="F188" s="38"/>
      <c r="G188" s="38"/>
      <c r="H188" s="5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</row>
    <row r="189" spans="1:19" ht="21">
      <c r="A189" s="52"/>
      <c r="B189" s="38"/>
      <c r="C189" s="131"/>
      <c r="D189" s="58"/>
      <c r="E189" s="58"/>
      <c r="F189" s="38"/>
      <c r="G189" s="38"/>
      <c r="H189" s="5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</row>
    <row r="190" spans="1:19" ht="21">
      <c r="A190" s="52"/>
      <c r="B190" s="38"/>
      <c r="C190" s="131"/>
      <c r="D190" s="58"/>
      <c r="E190" s="58"/>
      <c r="F190" s="38"/>
      <c r="G190" s="38"/>
      <c r="H190" s="5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</row>
    <row r="191" spans="1:19" ht="21">
      <c r="A191" s="52"/>
      <c r="B191" s="38"/>
      <c r="C191" s="131"/>
      <c r="D191" s="58"/>
      <c r="E191" s="58"/>
      <c r="F191" s="38"/>
      <c r="G191" s="38"/>
      <c r="H191" s="5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</row>
    <row r="192" spans="1:19" ht="21">
      <c r="A192" s="52"/>
      <c r="B192" s="38"/>
      <c r="C192" s="131"/>
      <c r="D192" s="58"/>
      <c r="E192" s="58"/>
      <c r="F192" s="38"/>
      <c r="G192" s="38"/>
      <c r="H192" s="5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</row>
    <row r="193" spans="1:19" ht="21">
      <c r="A193" s="52"/>
      <c r="B193" s="38"/>
      <c r="C193" s="131"/>
      <c r="D193" s="58"/>
      <c r="E193" s="58"/>
      <c r="F193" s="38"/>
      <c r="G193" s="38"/>
      <c r="H193" s="5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</row>
    <row r="194" spans="1:19" ht="21">
      <c r="A194" s="52"/>
      <c r="B194" s="38"/>
      <c r="C194" s="131"/>
      <c r="D194" s="58"/>
      <c r="E194" s="58"/>
      <c r="F194" s="38"/>
      <c r="G194" s="38"/>
      <c r="H194" s="5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</row>
    <row r="195" spans="1:19" ht="21">
      <c r="A195" s="52"/>
      <c r="B195" s="38"/>
      <c r="C195" s="131"/>
      <c r="D195" s="58"/>
      <c r="E195" s="58"/>
      <c r="F195" s="38"/>
      <c r="G195" s="38"/>
      <c r="H195" s="5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</row>
    <row r="196" spans="1:19" ht="21">
      <c r="A196" s="52"/>
      <c r="B196" s="38"/>
      <c r="C196" s="131"/>
      <c r="D196" s="58"/>
      <c r="E196" s="58"/>
      <c r="F196" s="38"/>
      <c r="G196" s="38"/>
      <c r="H196" s="5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</row>
    <row r="197" spans="1:19" ht="21">
      <c r="A197" s="52"/>
      <c r="B197" s="38"/>
      <c r="C197" s="131"/>
      <c r="D197" s="58"/>
      <c r="E197" s="58"/>
      <c r="F197" s="38"/>
      <c r="G197" s="38"/>
      <c r="H197" s="5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</row>
    <row r="198" spans="1:19" ht="21">
      <c r="A198" s="52"/>
      <c r="B198" s="38"/>
      <c r="C198" s="131"/>
      <c r="D198" s="58"/>
      <c r="E198" s="58"/>
      <c r="F198" s="38"/>
      <c r="G198" s="38"/>
      <c r="H198" s="5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</row>
    <row r="199" spans="1:19" ht="21">
      <c r="A199" s="52"/>
      <c r="B199" s="38"/>
      <c r="C199" s="131"/>
      <c r="D199" s="58"/>
      <c r="E199" s="58"/>
      <c r="F199" s="38"/>
      <c r="G199" s="38"/>
      <c r="H199" s="5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</row>
    <row r="200" spans="1:19" ht="21">
      <c r="A200" s="52"/>
      <c r="B200" s="38"/>
      <c r="C200" s="131"/>
      <c r="D200" s="58"/>
      <c r="E200" s="58"/>
      <c r="F200" s="38"/>
      <c r="G200" s="38"/>
      <c r="H200" s="5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</row>
    <row r="201" spans="1:19" ht="21">
      <c r="A201" s="52"/>
      <c r="B201" s="38"/>
      <c r="C201" s="131"/>
      <c r="D201" s="58"/>
      <c r="E201" s="58"/>
      <c r="F201" s="38"/>
      <c r="G201" s="38"/>
      <c r="H201" s="5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</row>
    <row r="202" spans="1:19" ht="21">
      <c r="A202" s="52"/>
      <c r="B202" s="38"/>
      <c r="C202" s="131"/>
      <c r="D202" s="58"/>
      <c r="E202" s="58"/>
      <c r="F202" s="38"/>
      <c r="G202" s="38"/>
      <c r="H202" s="5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</row>
    <row r="203" spans="1:19" ht="21">
      <c r="A203" s="52"/>
      <c r="B203" s="38"/>
      <c r="C203" s="131"/>
      <c r="D203" s="58"/>
      <c r="E203" s="58"/>
      <c r="F203" s="38"/>
      <c r="G203" s="38"/>
      <c r="H203" s="5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</row>
    <row r="204" spans="1:19" ht="21">
      <c r="A204" s="52"/>
      <c r="B204" s="38"/>
      <c r="C204" s="131"/>
      <c r="D204" s="58"/>
      <c r="E204" s="58"/>
      <c r="F204" s="38"/>
      <c r="G204" s="38"/>
      <c r="H204" s="5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</row>
    <row r="205" spans="1:19" ht="21">
      <c r="A205" s="52"/>
      <c r="B205" s="38"/>
      <c r="C205" s="131"/>
      <c r="D205" s="58"/>
      <c r="E205" s="58"/>
      <c r="F205" s="38"/>
      <c r="G205" s="38"/>
      <c r="H205" s="5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</row>
    <row r="206" spans="1:19" ht="21">
      <c r="A206" s="52"/>
      <c r="B206" s="38"/>
      <c r="C206" s="131"/>
      <c r="D206" s="58"/>
      <c r="E206" s="58"/>
      <c r="F206" s="38"/>
      <c r="G206" s="38"/>
      <c r="H206" s="5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</row>
    <row r="207" spans="1:19" ht="21">
      <c r="A207" s="52"/>
      <c r="B207" s="38"/>
      <c r="C207" s="131"/>
      <c r="D207" s="58"/>
      <c r="E207" s="58"/>
      <c r="F207" s="38"/>
      <c r="G207" s="38"/>
      <c r="H207" s="5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</row>
    <row r="208" spans="1:19" ht="21">
      <c r="A208" s="52"/>
      <c r="B208" s="38"/>
      <c r="C208" s="131"/>
      <c r="D208" s="58"/>
      <c r="E208" s="58"/>
      <c r="F208" s="38"/>
      <c r="G208" s="38"/>
      <c r="H208" s="5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</row>
    <row r="209" spans="1:19" ht="21">
      <c r="A209" s="52"/>
      <c r="B209" s="38"/>
      <c r="C209" s="131"/>
      <c r="D209" s="58"/>
      <c r="E209" s="58"/>
      <c r="F209" s="38"/>
      <c r="G209" s="38"/>
      <c r="H209" s="5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</row>
    <row r="210" spans="1:19" ht="21">
      <c r="A210" s="52"/>
      <c r="B210" s="38"/>
      <c r="C210" s="131"/>
      <c r="D210" s="58"/>
      <c r="E210" s="58"/>
      <c r="F210" s="38"/>
      <c r="G210" s="38"/>
      <c r="H210" s="5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</row>
    <row r="211" spans="1:19" ht="21">
      <c r="A211" s="52"/>
      <c r="B211" s="38"/>
      <c r="C211" s="131"/>
      <c r="D211" s="58"/>
      <c r="E211" s="58"/>
      <c r="F211" s="38"/>
      <c r="G211" s="38"/>
      <c r="H211" s="5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</row>
    <row r="212" spans="1:19" ht="21">
      <c r="A212" s="52"/>
      <c r="B212" s="38"/>
      <c r="C212" s="131"/>
      <c r="D212" s="58"/>
      <c r="E212" s="58"/>
      <c r="F212" s="38"/>
      <c r="G212" s="38"/>
      <c r="H212" s="5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</row>
    <row r="213" spans="1:19" ht="21">
      <c r="A213" s="52"/>
      <c r="B213" s="38"/>
      <c r="C213" s="131"/>
      <c r="D213" s="58"/>
      <c r="E213" s="58"/>
      <c r="F213" s="38"/>
      <c r="G213" s="38"/>
      <c r="H213" s="5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</row>
    <row r="214" spans="1:19" ht="21">
      <c r="A214" s="52"/>
      <c r="B214" s="38"/>
      <c r="C214" s="131"/>
      <c r="D214" s="58"/>
      <c r="E214" s="58"/>
      <c r="F214" s="38"/>
      <c r="G214" s="38"/>
      <c r="H214" s="5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</row>
    <row r="215" spans="1:19" ht="21">
      <c r="A215" s="52"/>
      <c r="B215" s="38"/>
      <c r="C215" s="131"/>
      <c r="D215" s="58"/>
      <c r="E215" s="58"/>
      <c r="F215" s="38"/>
      <c r="G215" s="38"/>
      <c r="H215" s="5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</row>
    <row r="216" spans="1:19" ht="21">
      <c r="A216" s="52"/>
      <c r="B216" s="38"/>
      <c r="C216" s="131"/>
      <c r="D216" s="58"/>
      <c r="E216" s="58"/>
      <c r="F216" s="38"/>
      <c r="G216" s="38"/>
      <c r="H216" s="5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</row>
    <row r="217" spans="1:19" ht="21">
      <c r="A217" s="52"/>
      <c r="B217" s="38"/>
      <c r="C217" s="131"/>
      <c r="D217" s="58"/>
      <c r="E217" s="58"/>
      <c r="F217" s="38"/>
      <c r="G217" s="38"/>
      <c r="H217" s="5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</row>
    <row r="218" spans="1:19" ht="21">
      <c r="A218" s="52"/>
      <c r="B218" s="38"/>
      <c r="C218" s="131"/>
      <c r="D218" s="58"/>
      <c r="E218" s="58"/>
      <c r="F218" s="38"/>
      <c r="G218" s="38"/>
      <c r="H218" s="5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</row>
    <row r="219" spans="1:19" ht="21">
      <c r="A219" s="52"/>
      <c r="B219" s="38"/>
      <c r="C219" s="131"/>
      <c r="D219" s="58"/>
      <c r="E219" s="58"/>
      <c r="F219" s="38"/>
      <c r="G219" s="38"/>
      <c r="H219" s="5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</row>
    <row r="220" spans="1:19" ht="21">
      <c r="A220" s="52"/>
      <c r="B220" s="38"/>
      <c r="C220" s="131"/>
      <c r="D220" s="58"/>
      <c r="E220" s="58"/>
      <c r="F220" s="38"/>
      <c r="G220" s="38"/>
      <c r="H220" s="5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</row>
    <row r="221" spans="1:19" ht="21">
      <c r="A221" s="52"/>
      <c r="B221" s="38"/>
      <c r="C221" s="131"/>
      <c r="D221" s="58"/>
      <c r="E221" s="58"/>
      <c r="F221" s="38"/>
      <c r="G221" s="38"/>
      <c r="H221" s="5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</row>
    <row r="222" spans="1:19" ht="21">
      <c r="A222" s="52"/>
      <c r="B222" s="38"/>
      <c r="C222" s="131"/>
      <c r="D222" s="58"/>
      <c r="E222" s="58"/>
      <c r="F222" s="38"/>
      <c r="G222" s="38"/>
      <c r="H222" s="5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</row>
    <row r="223" spans="1:19" ht="21">
      <c r="A223" s="52"/>
      <c r="B223" s="38"/>
      <c r="C223" s="131"/>
      <c r="D223" s="58"/>
      <c r="E223" s="58"/>
      <c r="F223" s="38"/>
      <c r="G223" s="38"/>
      <c r="H223" s="5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</row>
    <row r="224" spans="1:19" ht="21">
      <c r="A224" s="52"/>
      <c r="B224" s="38"/>
      <c r="C224" s="131"/>
      <c r="D224" s="58"/>
      <c r="E224" s="58"/>
      <c r="F224" s="38"/>
      <c r="G224" s="38"/>
      <c r="H224" s="5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</row>
    <row r="225" spans="1:19" ht="21">
      <c r="A225" s="52"/>
      <c r="B225" s="38"/>
      <c r="C225" s="131"/>
      <c r="D225" s="58"/>
      <c r="E225" s="58"/>
      <c r="F225" s="38"/>
      <c r="G225" s="38"/>
      <c r="H225" s="5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</row>
    <row r="226" spans="1:19" ht="21">
      <c r="A226" s="52"/>
      <c r="B226" s="38"/>
      <c r="C226" s="131"/>
      <c r="D226" s="58"/>
      <c r="E226" s="58"/>
      <c r="F226" s="38"/>
      <c r="G226" s="38"/>
      <c r="H226" s="5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</row>
    <row r="227" spans="1:19" ht="21">
      <c r="A227" s="52"/>
      <c r="B227" s="38"/>
      <c r="C227" s="131"/>
      <c r="D227" s="58"/>
      <c r="E227" s="58"/>
      <c r="F227" s="38"/>
      <c r="G227" s="38"/>
      <c r="H227" s="5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</row>
    <row r="228" spans="1:19" ht="21">
      <c r="A228" s="52"/>
      <c r="B228" s="38"/>
      <c r="C228" s="131"/>
      <c r="D228" s="58"/>
      <c r="E228" s="58"/>
      <c r="F228" s="38"/>
      <c r="G228" s="38"/>
      <c r="H228" s="5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</row>
    <row r="229" spans="1:19" ht="21">
      <c r="A229" s="52"/>
      <c r="B229" s="38"/>
      <c r="C229" s="131"/>
      <c r="D229" s="58"/>
      <c r="E229" s="58"/>
      <c r="F229" s="38"/>
      <c r="G229" s="38"/>
      <c r="H229" s="5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</row>
    <row r="230" spans="1:19" ht="21">
      <c r="A230" s="52"/>
      <c r="B230" s="38"/>
      <c r="C230" s="131"/>
      <c r="D230" s="58"/>
      <c r="E230" s="58"/>
      <c r="F230" s="38"/>
      <c r="G230" s="38"/>
      <c r="H230" s="5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</row>
    <row r="231" spans="1:19" ht="21">
      <c r="A231" s="52"/>
      <c r="B231" s="38"/>
      <c r="C231" s="131"/>
      <c r="D231" s="58"/>
      <c r="E231" s="58"/>
      <c r="F231" s="38"/>
      <c r="G231" s="38"/>
      <c r="H231" s="5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</row>
    <row r="232" spans="1:19" ht="21">
      <c r="A232" s="52"/>
      <c r="B232" s="38"/>
      <c r="C232" s="131"/>
      <c r="D232" s="58"/>
      <c r="E232" s="58"/>
      <c r="F232" s="38"/>
      <c r="G232" s="38"/>
      <c r="H232" s="5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</row>
    <row r="233" spans="1:19" ht="21">
      <c r="A233" s="52"/>
      <c r="B233" s="38"/>
      <c r="C233" s="131"/>
      <c r="D233" s="58"/>
      <c r="E233" s="58"/>
      <c r="F233" s="38"/>
      <c r="G233" s="38"/>
      <c r="H233" s="5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</row>
    <row r="234" spans="1:19" ht="21">
      <c r="A234" s="52"/>
      <c r="B234" s="38"/>
      <c r="C234" s="131"/>
      <c r="D234" s="58"/>
      <c r="E234" s="58"/>
      <c r="F234" s="38"/>
      <c r="G234" s="38"/>
      <c r="H234" s="5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</row>
    <row r="235" spans="1:19" ht="21">
      <c r="A235" s="52"/>
      <c r="B235" s="38"/>
      <c r="C235" s="131"/>
      <c r="D235" s="58"/>
      <c r="E235" s="58"/>
      <c r="F235" s="38"/>
      <c r="G235" s="38"/>
      <c r="H235" s="5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</row>
    <row r="236" spans="1:19" ht="21">
      <c r="A236" s="52"/>
      <c r="B236" s="38"/>
      <c r="C236" s="131"/>
      <c r="D236" s="58"/>
      <c r="E236" s="58"/>
      <c r="F236" s="38"/>
      <c r="G236" s="38"/>
      <c r="H236" s="5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</row>
    <row r="237" spans="1:19" ht="21">
      <c r="A237" s="52"/>
      <c r="B237" s="38"/>
      <c r="C237" s="131"/>
      <c r="D237" s="58"/>
      <c r="E237" s="58"/>
      <c r="F237" s="38"/>
      <c r="G237" s="38"/>
      <c r="H237" s="5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</row>
    <row r="238" spans="1:19" ht="21">
      <c r="A238" s="52"/>
      <c r="B238" s="38"/>
      <c r="C238" s="131"/>
      <c r="D238" s="58"/>
      <c r="E238" s="58"/>
      <c r="F238" s="38"/>
      <c r="G238" s="38"/>
      <c r="H238" s="5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</row>
    <row r="239" spans="1:19" ht="21">
      <c r="A239" s="52"/>
      <c r="B239" s="38"/>
      <c r="C239" s="131"/>
      <c r="D239" s="58"/>
      <c r="E239" s="58"/>
      <c r="F239" s="38"/>
      <c r="G239" s="38"/>
      <c r="H239" s="5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</row>
    <row r="240" spans="1:19" ht="21">
      <c r="A240" s="52"/>
      <c r="B240" s="38"/>
      <c r="C240" s="131"/>
      <c r="D240" s="58"/>
      <c r="E240" s="58"/>
      <c r="F240" s="38"/>
      <c r="G240" s="38"/>
      <c r="H240" s="5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</row>
    <row r="241" spans="1:19" ht="21">
      <c r="A241" s="52"/>
      <c r="B241" s="38"/>
      <c r="C241" s="131"/>
      <c r="D241" s="58"/>
      <c r="E241" s="58"/>
      <c r="F241" s="38"/>
      <c r="G241" s="38"/>
      <c r="H241" s="5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</row>
    <row r="242" spans="1:19" ht="21">
      <c r="A242" s="52"/>
      <c r="B242" s="38"/>
      <c r="C242" s="131"/>
      <c r="D242" s="58"/>
      <c r="E242" s="58"/>
      <c r="F242" s="38"/>
      <c r="G242" s="38"/>
      <c r="H242" s="5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</row>
    <row r="243" spans="1:19" ht="21">
      <c r="A243" s="52"/>
      <c r="B243" s="38"/>
      <c r="C243" s="131"/>
      <c r="D243" s="58"/>
      <c r="E243" s="58"/>
      <c r="F243" s="38"/>
      <c r="G243" s="38"/>
      <c r="H243" s="5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</row>
    <row r="244" spans="1:19" ht="21">
      <c r="A244" s="52"/>
      <c r="B244" s="38"/>
      <c r="C244" s="131"/>
      <c r="D244" s="58"/>
      <c r="E244" s="58"/>
      <c r="F244" s="38"/>
      <c r="G244" s="38"/>
      <c r="H244" s="5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</row>
    <row r="245" spans="1:19" ht="21">
      <c r="A245" s="52"/>
      <c r="B245" s="38"/>
      <c r="C245" s="131"/>
      <c r="D245" s="58"/>
      <c r="E245" s="58"/>
      <c r="F245" s="38"/>
      <c r="G245" s="38"/>
      <c r="H245" s="5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</row>
    <row r="246" spans="1:19" ht="21">
      <c r="A246" s="52"/>
      <c r="B246" s="38"/>
      <c r="C246" s="131"/>
      <c r="D246" s="58"/>
      <c r="E246" s="58"/>
      <c r="F246" s="38"/>
      <c r="G246" s="38"/>
      <c r="H246" s="5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</row>
    <row r="247" spans="1:19" ht="21">
      <c r="A247" s="52"/>
      <c r="B247" s="38"/>
      <c r="C247" s="131"/>
      <c r="D247" s="58"/>
      <c r="E247" s="58"/>
      <c r="F247" s="38"/>
      <c r="G247" s="38"/>
      <c r="H247" s="5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</row>
    <row r="248" spans="1:19" ht="21">
      <c r="A248" s="52"/>
      <c r="B248" s="38"/>
      <c r="C248" s="131"/>
      <c r="D248" s="58"/>
      <c r="E248" s="58"/>
      <c r="F248" s="38"/>
      <c r="G248" s="38"/>
      <c r="H248" s="5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</row>
    <row r="249" spans="1:19" ht="21">
      <c r="A249" s="52"/>
      <c r="B249" s="38"/>
      <c r="C249" s="131"/>
      <c r="D249" s="58"/>
      <c r="E249" s="58"/>
      <c r="F249" s="38"/>
      <c r="G249" s="38"/>
      <c r="H249" s="5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</row>
    <row r="250" spans="1:19" ht="21">
      <c r="A250" s="52"/>
      <c r="B250" s="38"/>
      <c r="C250" s="131"/>
      <c r="D250" s="58"/>
      <c r="E250" s="58"/>
      <c r="F250" s="38"/>
      <c r="G250" s="38"/>
      <c r="H250" s="5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</row>
    <row r="251" spans="1:19" ht="21">
      <c r="A251" s="52"/>
      <c r="B251" s="38"/>
      <c r="C251" s="131"/>
      <c r="D251" s="58"/>
      <c r="E251" s="58"/>
      <c r="F251" s="38"/>
      <c r="G251" s="38"/>
      <c r="H251" s="5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</row>
    <row r="252" spans="1:19" ht="21">
      <c r="A252" s="52"/>
      <c r="B252" s="38"/>
      <c r="C252" s="131"/>
      <c r="D252" s="58"/>
      <c r="E252" s="58"/>
      <c r="F252" s="38"/>
      <c r="G252" s="38"/>
      <c r="H252" s="5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</row>
    <row r="253" spans="1:19" ht="21">
      <c r="A253" s="52"/>
      <c r="B253" s="38"/>
      <c r="C253" s="131"/>
      <c r="D253" s="58"/>
      <c r="E253" s="58"/>
      <c r="F253" s="38"/>
      <c r="G253" s="38"/>
      <c r="H253" s="5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</row>
    <row r="254" spans="1:19" ht="21">
      <c r="A254" s="52"/>
      <c r="B254" s="38"/>
      <c r="C254" s="131"/>
      <c r="D254" s="58"/>
      <c r="E254" s="58"/>
      <c r="F254" s="38"/>
      <c r="G254" s="38"/>
      <c r="H254" s="5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</row>
    <row r="255" spans="1:19" ht="21">
      <c r="A255" s="52"/>
      <c r="B255" s="38"/>
      <c r="C255" s="131"/>
      <c r="D255" s="58"/>
      <c r="E255" s="58"/>
      <c r="F255" s="38"/>
      <c r="G255" s="38"/>
      <c r="H255" s="5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</row>
    <row r="256" spans="1:19" ht="21">
      <c r="A256" s="52"/>
      <c r="B256" s="38"/>
      <c r="C256" s="131"/>
      <c r="D256" s="58"/>
      <c r="E256" s="58"/>
      <c r="F256" s="38"/>
      <c r="G256" s="38"/>
      <c r="H256" s="5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</row>
    <row r="257" spans="1:19" ht="21">
      <c r="A257" s="52"/>
      <c r="B257" s="38"/>
      <c r="C257" s="131"/>
      <c r="D257" s="58"/>
      <c r="E257" s="58"/>
      <c r="F257" s="38"/>
      <c r="G257" s="38"/>
      <c r="H257" s="5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</row>
    <row r="258" spans="1:19" ht="21">
      <c r="A258" s="52"/>
      <c r="B258" s="38"/>
      <c r="C258" s="131"/>
      <c r="D258" s="58"/>
      <c r="E258" s="58"/>
      <c r="F258" s="38"/>
      <c r="G258" s="38"/>
      <c r="H258" s="5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</row>
    <row r="259" spans="1:19" ht="21">
      <c r="A259" s="52"/>
      <c r="B259" s="38"/>
      <c r="C259" s="131"/>
      <c r="D259" s="58"/>
      <c r="E259" s="58"/>
      <c r="F259" s="38"/>
      <c r="G259" s="38"/>
      <c r="H259" s="5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</row>
    <row r="260" spans="1:19" ht="21">
      <c r="A260" s="52"/>
      <c r="B260" s="38"/>
      <c r="C260" s="131"/>
      <c r="D260" s="58"/>
      <c r="E260" s="58"/>
      <c r="F260" s="38"/>
      <c r="G260" s="38"/>
      <c r="H260" s="5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</row>
    <row r="261" spans="1:19" ht="21">
      <c r="A261" s="52"/>
      <c r="B261" s="38"/>
      <c r="C261" s="131"/>
      <c r="D261" s="58"/>
      <c r="E261" s="58"/>
      <c r="F261" s="38"/>
      <c r="G261" s="38"/>
      <c r="H261" s="5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</row>
    <row r="262" spans="1:19" ht="21">
      <c r="A262" s="52"/>
      <c r="B262" s="38"/>
      <c r="C262" s="131"/>
      <c r="D262" s="58"/>
      <c r="E262" s="58"/>
      <c r="F262" s="38"/>
      <c r="G262" s="38"/>
      <c r="H262" s="5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</row>
    <row r="263" spans="1:19" ht="21">
      <c r="A263" s="52"/>
      <c r="B263" s="38"/>
      <c r="C263" s="131"/>
      <c r="D263" s="58"/>
      <c r="E263" s="58"/>
      <c r="F263" s="38"/>
      <c r="G263" s="38"/>
      <c r="H263" s="5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</row>
    <row r="264" spans="1:19" ht="21">
      <c r="A264" s="52"/>
      <c r="B264" s="38"/>
      <c r="C264" s="131"/>
      <c r="D264" s="58"/>
      <c r="E264" s="58"/>
      <c r="F264" s="38"/>
      <c r="G264" s="38"/>
      <c r="H264" s="5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</row>
    <row r="265" spans="1:19" ht="21">
      <c r="A265" s="52"/>
      <c r="B265" s="38"/>
      <c r="C265" s="131"/>
      <c r="D265" s="58"/>
      <c r="E265" s="58"/>
      <c r="F265" s="38"/>
      <c r="G265" s="38"/>
      <c r="H265" s="5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</row>
    <row r="266" spans="1:19" ht="21">
      <c r="A266" s="52"/>
      <c r="B266" s="38"/>
      <c r="C266" s="131"/>
      <c r="D266" s="58"/>
      <c r="E266" s="58"/>
      <c r="F266" s="38"/>
      <c r="G266" s="38"/>
      <c r="H266" s="5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</row>
    <row r="267" spans="1:19" ht="21">
      <c r="A267" s="52"/>
      <c r="B267" s="38"/>
      <c r="C267" s="131"/>
      <c r="D267" s="58"/>
      <c r="E267" s="58"/>
      <c r="F267" s="38"/>
      <c r="G267" s="38"/>
      <c r="H267" s="5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</row>
    <row r="268" spans="1:19" ht="21">
      <c r="A268" s="52"/>
      <c r="B268" s="38"/>
      <c r="C268" s="131"/>
      <c r="D268" s="58"/>
      <c r="E268" s="58"/>
      <c r="F268" s="38"/>
      <c r="G268" s="38"/>
      <c r="H268" s="5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</row>
    <row r="269" spans="1:19" ht="21">
      <c r="A269" s="52"/>
      <c r="B269" s="38"/>
      <c r="C269" s="131"/>
      <c r="D269" s="58"/>
      <c r="E269" s="58"/>
      <c r="F269" s="38"/>
      <c r="G269" s="38"/>
      <c r="H269" s="5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</row>
    <row r="270" spans="1:19" ht="21">
      <c r="A270" s="52"/>
      <c r="B270" s="38"/>
      <c r="C270" s="131"/>
      <c r="D270" s="58"/>
      <c r="E270" s="58"/>
      <c r="F270" s="38"/>
      <c r="G270" s="38"/>
      <c r="H270" s="5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</row>
    <row r="271" spans="1:19" ht="21">
      <c r="A271" s="52"/>
      <c r="B271" s="38"/>
      <c r="C271" s="131"/>
      <c r="D271" s="58"/>
      <c r="E271" s="58"/>
      <c r="F271" s="38"/>
      <c r="G271" s="38"/>
      <c r="H271" s="5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</row>
    <row r="272" spans="1:19" ht="21">
      <c r="A272" s="52"/>
      <c r="B272" s="38"/>
      <c r="C272" s="131"/>
      <c r="D272" s="58"/>
      <c r="E272" s="58"/>
      <c r="F272" s="38"/>
      <c r="G272" s="38"/>
      <c r="H272" s="5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</row>
    <row r="273" spans="1:19" ht="21">
      <c r="A273" s="52"/>
      <c r="B273" s="38"/>
      <c r="C273" s="131"/>
      <c r="D273" s="58"/>
      <c r="E273" s="58"/>
      <c r="F273" s="38"/>
      <c r="G273" s="38"/>
      <c r="H273" s="5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</row>
    <row r="274" spans="1:19" ht="21">
      <c r="A274" s="52"/>
      <c r="B274" s="38"/>
      <c r="C274" s="131"/>
      <c r="D274" s="58"/>
      <c r="E274" s="58"/>
      <c r="F274" s="38"/>
      <c r="G274" s="38"/>
      <c r="H274" s="5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</row>
    <row r="275" spans="1:19" ht="21">
      <c r="A275" s="52"/>
      <c r="B275" s="38"/>
      <c r="C275" s="131"/>
      <c r="D275" s="58"/>
      <c r="E275" s="58"/>
      <c r="F275" s="38"/>
      <c r="G275" s="38"/>
      <c r="H275" s="5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</row>
    <row r="276" spans="1:19" ht="21">
      <c r="A276" s="52"/>
      <c r="B276" s="38"/>
      <c r="C276" s="131"/>
      <c r="D276" s="58"/>
      <c r="E276" s="58"/>
      <c r="F276" s="38"/>
      <c r="G276" s="38"/>
      <c r="H276" s="5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</row>
    <row r="277" spans="1:19" ht="21">
      <c r="A277" s="52"/>
      <c r="B277" s="38"/>
      <c r="C277" s="131"/>
      <c r="D277" s="58"/>
      <c r="E277" s="58"/>
      <c r="F277" s="38"/>
      <c r="G277" s="38"/>
      <c r="H277" s="5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</row>
    <row r="278" spans="1:19" ht="21">
      <c r="A278" s="52"/>
      <c r="B278" s="38"/>
      <c r="C278" s="131"/>
      <c r="D278" s="58"/>
      <c r="E278" s="58"/>
      <c r="F278" s="38"/>
      <c r="G278" s="38"/>
      <c r="H278" s="5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</row>
    <row r="279" spans="1:19" ht="21">
      <c r="A279" s="52"/>
      <c r="B279" s="38"/>
      <c r="C279" s="131"/>
      <c r="D279" s="58"/>
      <c r="E279" s="58"/>
      <c r="F279" s="38"/>
      <c r="G279" s="38"/>
      <c r="H279" s="5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</row>
    <row r="280" spans="1:19" ht="21">
      <c r="A280" s="52"/>
      <c r="B280" s="38"/>
      <c r="C280" s="131"/>
      <c r="D280" s="58"/>
      <c r="E280" s="58"/>
      <c r="F280" s="38"/>
      <c r="G280" s="38"/>
      <c r="H280" s="5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</row>
    <row r="281" spans="1:19" ht="21">
      <c r="A281" s="52"/>
      <c r="B281" s="38"/>
      <c r="C281" s="131"/>
      <c r="D281" s="58"/>
      <c r="E281" s="58"/>
      <c r="F281" s="38"/>
      <c r="G281" s="38"/>
      <c r="H281" s="5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</row>
    <row r="282" spans="1:19" ht="21">
      <c r="A282" s="52"/>
      <c r="B282" s="38"/>
      <c r="C282" s="131"/>
      <c r="D282" s="58"/>
      <c r="E282" s="58"/>
      <c r="F282" s="38"/>
      <c r="G282" s="38"/>
      <c r="H282" s="5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</row>
    <row r="283" spans="1:19" ht="21">
      <c r="A283" s="52"/>
      <c r="B283" s="38"/>
      <c r="C283" s="131"/>
      <c r="D283" s="58"/>
      <c r="E283" s="58"/>
      <c r="F283" s="38"/>
      <c r="G283" s="38"/>
      <c r="H283" s="5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</row>
    <row r="284" spans="1:19" ht="21">
      <c r="A284" s="52"/>
      <c r="B284" s="38"/>
      <c r="C284" s="131"/>
      <c r="D284" s="58"/>
      <c r="E284" s="58"/>
      <c r="F284" s="38"/>
      <c r="G284" s="38"/>
      <c r="H284" s="5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</row>
    <row r="285" spans="1:19" ht="21">
      <c r="A285" s="52"/>
      <c r="B285" s="38"/>
      <c r="C285" s="131"/>
      <c r="D285" s="58"/>
      <c r="E285" s="58"/>
      <c r="F285" s="38"/>
      <c r="G285" s="38"/>
      <c r="H285" s="5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</row>
    <row r="286" spans="1:19" ht="21">
      <c r="A286" s="52"/>
      <c r="B286" s="38"/>
      <c r="C286" s="131"/>
      <c r="D286" s="58"/>
      <c r="E286" s="58"/>
      <c r="F286" s="38"/>
      <c r="G286" s="38"/>
      <c r="H286" s="5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</row>
    <row r="287" spans="1:19" ht="21">
      <c r="A287" s="52"/>
      <c r="B287" s="38"/>
      <c r="C287" s="131"/>
      <c r="D287" s="58"/>
      <c r="E287" s="58"/>
      <c r="F287" s="38"/>
      <c r="G287" s="38"/>
      <c r="H287" s="5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</row>
    <row r="288" spans="1:19" ht="21">
      <c r="A288" s="52"/>
      <c r="B288" s="38"/>
      <c r="C288" s="131"/>
      <c r="D288" s="58"/>
      <c r="E288" s="58"/>
      <c r="F288" s="38"/>
      <c r="G288" s="38"/>
      <c r="H288" s="5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</row>
    <row r="289" spans="1:19" ht="21">
      <c r="A289" s="52"/>
      <c r="B289" s="38"/>
      <c r="C289" s="131"/>
      <c r="D289" s="58"/>
      <c r="E289" s="58"/>
      <c r="F289" s="38"/>
      <c r="G289" s="38"/>
      <c r="H289" s="5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</row>
    <row r="290" spans="1:19" ht="21">
      <c r="A290" s="52"/>
      <c r="B290" s="38"/>
      <c r="C290" s="131"/>
      <c r="D290" s="58"/>
      <c r="E290" s="58"/>
      <c r="F290" s="38"/>
      <c r="G290" s="38"/>
      <c r="H290" s="5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</row>
    <row r="291" spans="1:19" ht="21">
      <c r="A291" s="52"/>
      <c r="B291" s="38"/>
      <c r="C291" s="131"/>
      <c r="D291" s="58"/>
      <c r="E291" s="58"/>
      <c r="F291" s="38"/>
      <c r="G291" s="38"/>
      <c r="H291" s="5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</row>
    <row r="292" spans="1:19" ht="21">
      <c r="A292" s="52"/>
      <c r="B292" s="38"/>
      <c r="C292" s="131"/>
      <c r="D292" s="58"/>
      <c r="E292" s="58"/>
      <c r="F292" s="38"/>
      <c r="G292" s="38"/>
      <c r="H292" s="5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</row>
    <row r="293" spans="1:19" ht="21">
      <c r="A293" s="52"/>
      <c r="B293" s="38"/>
      <c r="C293" s="131"/>
      <c r="D293" s="58"/>
      <c r="E293" s="58"/>
      <c r="F293" s="38"/>
      <c r="G293" s="38"/>
      <c r="H293" s="5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</row>
    <row r="294" spans="1:19" ht="21">
      <c r="A294" s="52"/>
      <c r="B294" s="38"/>
      <c r="C294" s="131"/>
      <c r="D294" s="58"/>
      <c r="E294" s="58"/>
      <c r="F294" s="38"/>
      <c r="G294" s="38"/>
      <c r="H294" s="5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</row>
    <row r="295" spans="1:19" ht="21">
      <c r="A295" s="52"/>
      <c r="B295" s="38"/>
      <c r="C295" s="131"/>
      <c r="D295" s="58"/>
      <c r="E295" s="58"/>
      <c r="F295" s="38"/>
      <c r="G295" s="38"/>
      <c r="H295" s="5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</row>
    <row r="296" spans="1:19" ht="21">
      <c r="A296" s="52"/>
      <c r="B296" s="38"/>
      <c r="C296" s="131"/>
      <c r="D296" s="58"/>
      <c r="E296" s="58"/>
      <c r="F296" s="38"/>
      <c r="G296" s="38"/>
      <c r="H296" s="5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</row>
    <row r="297" spans="1:19" ht="21">
      <c r="A297" s="52"/>
      <c r="B297" s="38"/>
      <c r="C297" s="131"/>
      <c r="D297" s="58"/>
      <c r="E297" s="58"/>
      <c r="F297" s="38"/>
      <c r="G297" s="38"/>
      <c r="H297" s="5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</row>
    <row r="298" spans="1:19" ht="21">
      <c r="A298" s="52"/>
      <c r="B298" s="38"/>
      <c r="C298" s="131"/>
      <c r="D298" s="58"/>
      <c r="E298" s="58"/>
      <c r="F298" s="38"/>
      <c r="G298" s="38"/>
      <c r="H298" s="5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</row>
    <row r="299" spans="1:19" ht="21">
      <c r="A299" s="52"/>
      <c r="B299" s="38"/>
      <c r="C299" s="131"/>
      <c r="D299" s="58"/>
      <c r="E299" s="58"/>
      <c r="F299" s="38"/>
      <c r="G299" s="38"/>
      <c r="H299" s="5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</row>
    <row r="300" spans="1:19" ht="21">
      <c r="A300" s="52"/>
      <c r="B300" s="38"/>
      <c r="C300" s="131"/>
      <c r="D300" s="58"/>
      <c r="E300" s="58"/>
      <c r="F300" s="38"/>
      <c r="G300" s="38"/>
      <c r="H300" s="5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</row>
    <row r="301" spans="1:19" ht="21">
      <c r="A301" s="52"/>
      <c r="B301" s="38"/>
      <c r="C301" s="131"/>
      <c r="D301" s="58"/>
      <c r="E301" s="58"/>
      <c r="F301" s="38"/>
      <c r="G301" s="38"/>
      <c r="H301" s="5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</row>
    <row r="302" spans="1:19" ht="21">
      <c r="A302" s="52"/>
      <c r="B302" s="38"/>
      <c r="C302" s="131"/>
      <c r="D302" s="58"/>
      <c r="E302" s="58"/>
      <c r="F302" s="38"/>
      <c r="G302" s="38"/>
      <c r="H302" s="5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</row>
    <row r="303" spans="1:19" ht="21">
      <c r="A303" s="52"/>
      <c r="B303" s="38"/>
      <c r="C303" s="131"/>
      <c r="D303" s="58"/>
      <c r="E303" s="58"/>
      <c r="F303" s="38"/>
      <c r="G303" s="38"/>
      <c r="H303" s="5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</row>
    <row r="304" spans="1:19" ht="21">
      <c r="A304" s="52"/>
      <c r="B304" s="38"/>
      <c r="C304" s="131"/>
      <c r="D304" s="58"/>
      <c r="E304" s="58"/>
      <c r="F304" s="38"/>
      <c r="G304" s="38"/>
      <c r="H304" s="5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</row>
    <row r="305" spans="1:19" ht="21">
      <c r="A305" s="52"/>
      <c r="B305" s="38"/>
      <c r="C305" s="131"/>
      <c r="D305" s="58"/>
      <c r="E305" s="58"/>
      <c r="F305" s="38"/>
      <c r="G305" s="38"/>
      <c r="H305" s="5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</row>
    <row r="306" spans="1:19" ht="21">
      <c r="A306" s="52"/>
      <c r="B306" s="38"/>
      <c r="C306" s="131"/>
      <c r="D306" s="58"/>
      <c r="E306" s="58"/>
      <c r="F306" s="38"/>
      <c r="G306" s="38"/>
      <c r="H306" s="5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</row>
    <row r="307" spans="1:19" ht="21">
      <c r="A307" s="52"/>
      <c r="B307" s="38"/>
      <c r="C307" s="131"/>
      <c r="D307" s="58"/>
      <c r="E307" s="58"/>
      <c r="F307" s="38"/>
      <c r="G307" s="38"/>
      <c r="H307" s="5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</row>
    <row r="308" spans="1:19" ht="21">
      <c r="A308" s="52"/>
      <c r="B308" s="38"/>
      <c r="C308" s="131"/>
      <c r="D308" s="58"/>
      <c r="E308" s="58"/>
      <c r="F308" s="38"/>
      <c r="G308" s="38"/>
      <c r="H308" s="5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</row>
    <row r="309" spans="1:19" ht="21">
      <c r="A309" s="52"/>
      <c r="B309" s="38"/>
      <c r="C309" s="131"/>
      <c r="D309" s="58"/>
      <c r="E309" s="58"/>
      <c r="F309" s="38"/>
      <c r="G309" s="38"/>
      <c r="H309" s="5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</row>
    <row r="310" spans="1:19" ht="21">
      <c r="A310" s="52"/>
      <c r="B310" s="38"/>
      <c r="C310" s="131"/>
      <c r="D310" s="58"/>
      <c r="E310" s="58"/>
      <c r="F310" s="38"/>
      <c r="G310" s="38"/>
      <c r="H310" s="5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</row>
    <row r="311" spans="1:19" ht="21">
      <c r="A311" s="52"/>
      <c r="B311" s="38"/>
      <c r="C311" s="131"/>
      <c r="D311" s="58"/>
      <c r="E311" s="58"/>
      <c r="F311" s="38"/>
      <c r="G311" s="38"/>
      <c r="H311" s="5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</row>
    <row r="312" spans="1:19" ht="21">
      <c r="A312" s="52"/>
      <c r="B312" s="38"/>
      <c r="C312" s="131"/>
      <c r="D312" s="58"/>
      <c r="E312" s="58"/>
      <c r="F312" s="38"/>
      <c r="G312" s="38"/>
      <c r="H312" s="5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</row>
    <row r="313" spans="1:19" ht="21">
      <c r="A313" s="52"/>
      <c r="B313" s="38"/>
      <c r="C313" s="131"/>
      <c r="D313" s="58"/>
      <c r="E313" s="58"/>
      <c r="F313" s="38"/>
      <c r="G313" s="38"/>
      <c r="H313" s="5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</row>
    <row r="314" spans="1:19" ht="21">
      <c r="A314" s="52"/>
      <c r="B314" s="38"/>
      <c r="C314" s="131"/>
      <c r="D314" s="58"/>
      <c r="E314" s="58"/>
      <c r="F314" s="38"/>
      <c r="G314" s="38"/>
      <c r="H314" s="5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</row>
    <row r="315" spans="1:19" ht="21">
      <c r="A315" s="52"/>
      <c r="B315" s="38"/>
      <c r="C315" s="131"/>
      <c r="D315" s="58"/>
      <c r="E315" s="58"/>
      <c r="F315" s="38"/>
      <c r="G315" s="38"/>
      <c r="H315" s="5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</row>
    <row r="316" spans="1:19" ht="21">
      <c r="A316" s="52"/>
      <c r="B316" s="38"/>
      <c r="C316" s="131"/>
      <c r="D316" s="58"/>
      <c r="E316" s="58"/>
      <c r="F316" s="38"/>
      <c r="G316" s="38"/>
      <c r="H316" s="5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</row>
    <row r="317" spans="1:19" ht="21">
      <c r="A317" s="52"/>
      <c r="B317" s="38"/>
      <c r="C317" s="131"/>
      <c r="D317" s="58"/>
      <c r="E317" s="58"/>
      <c r="F317" s="38"/>
      <c r="G317" s="38"/>
      <c r="H317" s="5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</row>
    <row r="318" spans="1:19" ht="21">
      <c r="A318" s="52"/>
      <c r="B318" s="38"/>
      <c r="C318" s="131"/>
      <c r="D318" s="58"/>
      <c r="E318" s="58"/>
      <c r="F318" s="38"/>
      <c r="G318" s="38"/>
      <c r="H318" s="5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</row>
    <row r="319" spans="1:19" ht="21">
      <c r="A319" s="52"/>
      <c r="B319" s="38"/>
      <c r="C319" s="131"/>
      <c r="D319" s="58"/>
      <c r="E319" s="58"/>
      <c r="F319" s="38"/>
      <c r="G319" s="38"/>
      <c r="H319" s="5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</row>
    <row r="320" spans="1:19" ht="21">
      <c r="A320" s="52"/>
      <c r="B320" s="38"/>
      <c r="C320" s="131"/>
      <c r="D320" s="58"/>
      <c r="E320" s="58"/>
      <c r="F320" s="38"/>
      <c r="G320" s="38"/>
      <c r="H320" s="5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</row>
    <row r="321" spans="1:19" ht="21">
      <c r="A321" s="52"/>
      <c r="B321" s="38"/>
      <c r="C321" s="131"/>
      <c r="D321" s="58"/>
      <c r="E321" s="58"/>
      <c r="F321" s="38"/>
      <c r="G321" s="38"/>
      <c r="H321" s="5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</row>
    <row r="322" spans="1:19" ht="21">
      <c r="A322" s="52"/>
      <c r="B322" s="38"/>
      <c r="C322" s="131"/>
      <c r="D322" s="58"/>
      <c r="E322" s="58"/>
      <c r="F322" s="38"/>
      <c r="G322" s="38"/>
      <c r="H322" s="5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</row>
    <row r="323" spans="1:19" ht="21">
      <c r="A323" s="52"/>
      <c r="B323" s="38"/>
      <c r="C323" s="131"/>
      <c r="D323" s="58"/>
      <c r="E323" s="58"/>
      <c r="F323" s="38"/>
      <c r="G323" s="38"/>
      <c r="H323" s="5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</row>
    <row r="324" spans="1:19" ht="21">
      <c r="A324" s="52"/>
      <c r="B324" s="38"/>
      <c r="C324" s="131"/>
      <c r="D324" s="58"/>
      <c r="E324" s="58"/>
      <c r="F324" s="38"/>
      <c r="G324" s="38"/>
      <c r="H324" s="5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</row>
    <row r="325" spans="1:19" ht="21">
      <c r="A325" s="52"/>
      <c r="B325" s="38"/>
      <c r="C325" s="131"/>
      <c r="D325" s="58"/>
      <c r="E325" s="58"/>
      <c r="F325" s="38"/>
      <c r="G325" s="38"/>
      <c r="H325" s="5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</row>
    <row r="326" spans="1:19" ht="21">
      <c r="A326" s="52"/>
      <c r="B326" s="38"/>
      <c r="C326" s="131"/>
      <c r="D326" s="58"/>
      <c r="E326" s="58"/>
      <c r="F326" s="38"/>
      <c r="G326" s="38"/>
      <c r="H326" s="5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</row>
    <row r="327" spans="1:19" ht="21">
      <c r="A327" s="52"/>
      <c r="B327" s="38"/>
      <c r="C327" s="131"/>
      <c r="D327" s="58"/>
      <c r="E327" s="58"/>
      <c r="F327" s="38"/>
      <c r="G327" s="38"/>
      <c r="H327" s="5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</row>
    <row r="328" spans="1:19" ht="21">
      <c r="A328" s="52"/>
      <c r="B328" s="38"/>
      <c r="C328" s="131"/>
      <c r="D328" s="58"/>
      <c r="E328" s="58"/>
      <c r="F328" s="38"/>
      <c r="G328" s="38"/>
      <c r="H328" s="5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</row>
    <row r="329" spans="1:19" ht="21">
      <c r="A329" s="52"/>
      <c r="B329" s="38"/>
      <c r="C329" s="131"/>
      <c r="D329" s="58"/>
      <c r="E329" s="58"/>
      <c r="F329" s="38"/>
      <c r="G329" s="38"/>
      <c r="H329" s="5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</row>
    <row r="330" spans="1:19" ht="21">
      <c r="A330" s="52"/>
      <c r="B330" s="38"/>
      <c r="C330" s="131"/>
      <c r="D330" s="58"/>
      <c r="E330" s="58"/>
      <c r="F330" s="38"/>
      <c r="G330" s="38"/>
      <c r="H330" s="5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</row>
    <row r="331" spans="1:19" ht="21">
      <c r="A331" s="52"/>
      <c r="B331" s="38"/>
      <c r="C331" s="131"/>
      <c r="D331" s="58"/>
      <c r="E331" s="58"/>
      <c r="F331" s="38"/>
      <c r="G331" s="38"/>
      <c r="H331" s="5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</row>
    <row r="332" spans="1:19" ht="21">
      <c r="A332" s="52"/>
      <c r="B332" s="38"/>
      <c r="C332" s="131"/>
      <c r="D332" s="58"/>
      <c r="E332" s="58"/>
      <c r="F332" s="38"/>
      <c r="G332" s="38"/>
      <c r="H332" s="5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</row>
    <row r="333" spans="1:19" ht="21">
      <c r="A333" s="52"/>
      <c r="B333" s="38"/>
      <c r="C333" s="131"/>
      <c r="D333" s="58"/>
      <c r="E333" s="58"/>
      <c r="F333" s="38"/>
      <c r="G333" s="38"/>
      <c r="H333" s="5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</row>
    <row r="334" spans="1:19" ht="21">
      <c r="A334" s="52"/>
      <c r="B334" s="38"/>
      <c r="C334" s="131"/>
      <c r="D334" s="58"/>
      <c r="E334" s="58"/>
      <c r="F334" s="38"/>
      <c r="G334" s="38"/>
      <c r="H334" s="5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</row>
    <row r="335" spans="1:19" ht="21">
      <c r="A335" s="52"/>
      <c r="B335" s="38"/>
      <c r="C335" s="131"/>
      <c r="D335" s="58"/>
      <c r="E335" s="58"/>
      <c r="F335" s="38"/>
      <c r="G335" s="38"/>
      <c r="H335" s="5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</row>
    <row r="336" spans="1:19" ht="21">
      <c r="A336" s="52"/>
      <c r="B336" s="38"/>
      <c r="C336" s="131"/>
      <c r="D336" s="58"/>
      <c r="E336" s="58"/>
      <c r="F336" s="38"/>
      <c r="G336" s="38"/>
      <c r="H336" s="5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</row>
    <row r="337" spans="1:19" ht="21">
      <c r="A337" s="52"/>
      <c r="B337" s="38"/>
      <c r="C337" s="131"/>
      <c r="D337" s="58"/>
      <c r="E337" s="58"/>
      <c r="F337" s="38"/>
      <c r="G337" s="38"/>
      <c r="H337" s="5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</row>
    <row r="338" spans="1:19" ht="21">
      <c r="A338" s="52"/>
      <c r="B338" s="38"/>
      <c r="C338" s="131"/>
      <c r="D338" s="58"/>
      <c r="E338" s="58"/>
      <c r="F338" s="38"/>
      <c r="G338" s="38"/>
      <c r="H338" s="5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</row>
    <row r="339" spans="1:19" ht="21">
      <c r="A339" s="52"/>
      <c r="B339" s="38"/>
      <c r="C339" s="131"/>
      <c r="D339" s="58"/>
      <c r="E339" s="58"/>
      <c r="F339" s="38"/>
      <c r="G339" s="38"/>
      <c r="H339" s="5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</row>
    <row r="340" spans="1:19" ht="21">
      <c r="A340" s="52"/>
      <c r="B340" s="38"/>
      <c r="C340" s="131"/>
      <c r="D340" s="58"/>
      <c r="E340" s="58"/>
      <c r="F340" s="38"/>
      <c r="G340" s="38"/>
      <c r="H340" s="5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</row>
    <row r="341" spans="1:19" ht="21">
      <c r="A341" s="52"/>
      <c r="B341" s="38"/>
      <c r="C341" s="131"/>
      <c r="D341" s="58"/>
      <c r="E341" s="58"/>
      <c r="F341" s="38"/>
      <c r="G341" s="38"/>
      <c r="H341" s="5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</row>
    <row r="342" spans="1:19" ht="21">
      <c r="A342" s="52"/>
      <c r="B342" s="38"/>
      <c r="C342" s="131"/>
      <c r="D342" s="58"/>
      <c r="E342" s="58"/>
      <c r="F342" s="38"/>
      <c r="G342" s="38"/>
      <c r="H342" s="5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</row>
    <row r="343" spans="1:19" ht="21">
      <c r="A343" s="52"/>
      <c r="B343" s="38"/>
      <c r="C343" s="131"/>
      <c r="D343" s="58"/>
      <c r="E343" s="58"/>
      <c r="F343" s="38"/>
      <c r="G343" s="38"/>
      <c r="H343" s="5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</row>
    <row r="344" spans="1:19" ht="21">
      <c r="A344" s="52"/>
      <c r="B344" s="38"/>
      <c r="C344" s="131"/>
      <c r="D344" s="58"/>
      <c r="E344" s="58"/>
      <c r="F344" s="38"/>
      <c r="G344" s="38"/>
      <c r="H344" s="5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</row>
    <row r="345" spans="1:19" ht="21">
      <c r="A345" s="52"/>
      <c r="B345" s="38"/>
      <c r="C345" s="131"/>
      <c r="D345" s="58"/>
      <c r="E345" s="58"/>
      <c r="F345" s="38"/>
      <c r="G345" s="38"/>
      <c r="H345" s="5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</row>
    <row r="346" spans="1:19" ht="21">
      <c r="A346" s="52"/>
      <c r="B346" s="38"/>
      <c r="C346" s="131"/>
      <c r="D346" s="58"/>
      <c r="E346" s="58"/>
      <c r="F346" s="38"/>
      <c r="G346" s="38"/>
      <c r="H346" s="5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</row>
    <row r="347" spans="1:19" ht="21">
      <c r="A347" s="52"/>
      <c r="B347" s="38"/>
      <c r="C347" s="131"/>
      <c r="D347" s="58"/>
      <c r="E347" s="58"/>
      <c r="F347" s="38"/>
      <c r="G347" s="38"/>
      <c r="H347" s="5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</row>
    <row r="348" spans="1:19" ht="21">
      <c r="A348" s="52"/>
      <c r="B348" s="38"/>
      <c r="C348" s="131"/>
      <c r="D348" s="58"/>
      <c r="E348" s="58"/>
      <c r="F348" s="38"/>
      <c r="G348" s="38"/>
      <c r="H348" s="5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</row>
    <row r="349" spans="1:19" ht="21">
      <c r="A349" s="52"/>
      <c r="B349" s="38"/>
      <c r="C349" s="131"/>
      <c r="D349" s="58"/>
      <c r="E349" s="58"/>
      <c r="F349" s="38"/>
      <c r="G349" s="38"/>
      <c r="H349" s="5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</row>
    <row r="350" spans="1:19" ht="21">
      <c r="A350" s="52"/>
      <c r="B350" s="38"/>
      <c r="C350" s="131"/>
      <c r="D350" s="58"/>
      <c r="E350" s="58"/>
      <c r="F350" s="38"/>
      <c r="G350" s="38"/>
      <c r="H350" s="5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</row>
    <row r="351" spans="1:19" ht="21">
      <c r="A351" s="52"/>
      <c r="B351" s="38"/>
      <c r="C351" s="131"/>
      <c r="D351" s="58"/>
      <c r="E351" s="58"/>
      <c r="F351" s="38"/>
      <c r="G351" s="38"/>
      <c r="H351" s="5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</row>
    <row r="352" spans="1:19" ht="21">
      <c r="A352" s="52"/>
      <c r="B352" s="38"/>
      <c r="C352" s="131"/>
      <c r="D352" s="58"/>
      <c r="E352" s="58"/>
      <c r="F352" s="38"/>
      <c r="G352" s="38"/>
      <c r="H352" s="5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</row>
    <row r="353" spans="1:19" ht="21">
      <c r="A353" s="52"/>
      <c r="B353" s="38"/>
      <c r="C353" s="131"/>
      <c r="D353" s="58"/>
      <c r="E353" s="58"/>
      <c r="F353" s="38"/>
      <c r="G353" s="38"/>
      <c r="H353" s="5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</row>
    <row r="354" spans="1:19" ht="21">
      <c r="A354" s="52"/>
      <c r="B354" s="38"/>
      <c r="C354" s="131"/>
      <c r="D354" s="58"/>
      <c r="E354" s="58"/>
      <c r="F354" s="38"/>
      <c r="G354" s="38"/>
      <c r="H354" s="5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</row>
    <row r="355" spans="1:19" ht="21">
      <c r="A355" s="52"/>
      <c r="B355" s="38"/>
      <c r="C355" s="131"/>
      <c r="D355" s="58"/>
      <c r="E355" s="58"/>
      <c r="F355" s="38"/>
      <c r="G355" s="38"/>
      <c r="H355" s="5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</row>
    <row r="356" spans="1:19" ht="21">
      <c r="A356" s="52"/>
      <c r="B356" s="38"/>
      <c r="C356" s="131"/>
      <c r="D356" s="58"/>
      <c r="E356" s="58"/>
      <c r="F356" s="38"/>
      <c r="G356" s="38"/>
      <c r="H356" s="5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</row>
    <row r="357" spans="1:19" ht="21">
      <c r="A357" s="52"/>
      <c r="B357" s="38"/>
      <c r="C357" s="131"/>
      <c r="D357" s="58"/>
      <c r="E357" s="58"/>
      <c r="F357" s="38"/>
      <c r="G357" s="38"/>
      <c r="H357" s="5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</row>
    <row r="358" spans="1:19" ht="21">
      <c r="A358" s="52"/>
      <c r="B358" s="38"/>
      <c r="C358" s="131"/>
      <c r="D358" s="58"/>
      <c r="E358" s="58"/>
      <c r="F358" s="38"/>
      <c r="G358" s="38"/>
      <c r="H358" s="5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</row>
    <row r="359" spans="1:19" ht="21">
      <c r="A359" s="52"/>
      <c r="B359" s="38"/>
      <c r="C359" s="131"/>
      <c r="D359" s="58"/>
      <c r="E359" s="58"/>
      <c r="F359" s="38"/>
      <c r="G359" s="38"/>
      <c r="H359" s="5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</row>
    <row r="360" spans="1:19" ht="21">
      <c r="A360" s="52"/>
      <c r="B360" s="38"/>
      <c r="C360" s="131"/>
      <c r="D360" s="58"/>
      <c r="E360" s="58"/>
      <c r="F360" s="38"/>
      <c r="G360" s="38"/>
      <c r="H360" s="5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</row>
    <row r="361" spans="1:19" ht="21">
      <c r="A361" s="52"/>
      <c r="B361" s="38"/>
      <c r="C361" s="131"/>
      <c r="D361" s="58"/>
      <c r="E361" s="58"/>
      <c r="F361" s="38"/>
      <c r="G361" s="38"/>
      <c r="H361" s="5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</row>
    <row r="362" spans="1:19" ht="21">
      <c r="A362" s="52"/>
      <c r="B362" s="38"/>
      <c r="C362" s="131"/>
      <c r="D362" s="58"/>
      <c r="E362" s="58"/>
      <c r="F362" s="38"/>
      <c r="G362" s="38"/>
      <c r="H362" s="5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</row>
    <row r="363" spans="1:19" ht="21">
      <c r="A363" s="52"/>
      <c r="B363" s="38"/>
      <c r="C363" s="131"/>
      <c r="D363" s="58"/>
      <c r="E363" s="58"/>
      <c r="F363" s="38"/>
      <c r="G363" s="38"/>
      <c r="H363" s="5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</row>
    <row r="364" spans="1:19" ht="21">
      <c r="A364" s="52"/>
      <c r="B364" s="38"/>
      <c r="C364" s="131"/>
      <c r="D364" s="58"/>
      <c r="E364" s="58"/>
      <c r="F364" s="38"/>
      <c r="G364" s="38"/>
      <c r="H364" s="5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</row>
    <row r="365" spans="1:19" ht="21">
      <c r="A365" s="52"/>
      <c r="B365" s="38"/>
      <c r="C365" s="131"/>
      <c r="D365" s="58"/>
      <c r="E365" s="58"/>
      <c r="F365" s="38"/>
      <c r="G365" s="38"/>
      <c r="H365" s="5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</row>
    <row r="366" spans="1:19" ht="21">
      <c r="A366" s="52"/>
      <c r="B366" s="38"/>
      <c r="C366" s="131"/>
      <c r="D366" s="58"/>
      <c r="E366" s="58"/>
      <c r="F366" s="38"/>
      <c r="G366" s="38"/>
      <c r="H366" s="5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</row>
    <row r="367" spans="1:19" ht="21">
      <c r="A367" s="52"/>
      <c r="B367" s="38"/>
      <c r="C367" s="131"/>
      <c r="D367" s="58"/>
      <c r="E367" s="58"/>
      <c r="F367" s="38"/>
      <c r="G367" s="38"/>
      <c r="H367" s="5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</row>
    <row r="368" spans="1:19" ht="21">
      <c r="A368" s="52"/>
      <c r="B368" s="38"/>
      <c r="C368" s="131"/>
      <c r="D368" s="58"/>
      <c r="E368" s="58"/>
      <c r="F368" s="38"/>
      <c r="G368" s="38"/>
      <c r="H368" s="5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</row>
    <row r="369" spans="1:19" ht="21">
      <c r="A369" s="52"/>
      <c r="B369" s="38"/>
      <c r="C369" s="131"/>
      <c r="D369" s="58"/>
      <c r="E369" s="58"/>
      <c r="F369" s="38"/>
      <c r="G369" s="38"/>
      <c r="H369" s="5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</row>
    <row r="370" spans="1:19" ht="21">
      <c r="A370" s="52"/>
      <c r="B370" s="38"/>
      <c r="C370" s="131"/>
      <c r="D370" s="58"/>
      <c r="E370" s="58"/>
      <c r="F370" s="38"/>
      <c r="G370" s="38"/>
      <c r="H370" s="5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</row>
    <row r="371" spans="1:19" ht="21">
      <c r="A371" s="52"/>
      <c r="B371" s="38"/>
      <c r="C371" s="131"/>
      <c r="D371" s="58"/>
      <c r="E371" s="58"/>
      <c r="F371" s="38"/>
      <c r="G371" s="38"/>
      <c r="H371" s="5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</row>
    <row r="372" spans="1:19" ht="21">
      <c r="A372" s="52"/>
      <c r="B372" s="38"/>
      <c r="C372" s="131"/>
      <c r="D372" s="58"/>
      <c r="E372" s="58"/>
      <c r="F372" s="38"/>
      <c r="G372" s="38"/>
      <c r="H372" s="5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</row>
    <row r="373" spans="1:19" ht="21">
      <c r="A373" s="52"/>
      <c r="B373" s="38"/>
      <c r="C373" s="131"/>
      <c r="D373" s="58"/>
      <c r="E373" s="58"/>
      <c r="F373" s="38"/>
      <c r="G373" s="38"/>
      <c r="H373" s="5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</row>
    <row r="374" spans="1:19" ht="21">
      <c r="A374" s="52"/>
      <c r="B374" s="38"/>
      <c r="C374" s="131"/>
      <c r="D374" s="58"/>
      <c r="E374" s="58"/>
      <c r="F374" s="38"/>
      <c r="G374" s="38"/>
      <c r="H374" s="5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</row>
    <row r="375" spans="1:19" ht="21">
      <c r="A375" s="52"/>
      <c r="B375" s="38"/>
      <c r="C375" s="131"/>
      <c r="D375" s="58"/>
      <c r="E375" s="58"/>
      <c r="F375" s="38"/>
      <c r="G375" s="38"/>
      <c r="H375" s="5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</row>
    <row r="376" spans="1:19" ht="21">
      <c r="A376" s="52"/>
      <c r="B376" s="38"/>
      <c r="C376" s="131"/>
      <c r="D376" s="58"/>
      <c r="E376" s="58"/>
      <c r="F376" s="38"/>
      <c r="G376" s="38"/>
      <c r="H376" s="5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</row>
    <row r="377" spans="1:19" ht="21">
      <c r="A377" s="52"/>
      <c r="B377" s="38"/>
      <c r="C377" s="131"/>
      <c r="D377" s="58"/>
      <c r="E377" s="58"/>
      <c r="F377" s="38"/>
      <c r="G377" s="38"/>
      <c r="H377" s="5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</row>
    <row r="378" spans="1:19" ht="21">
      <c r="A378" s="52"/>
      <c r="B378" s="38"/>
      <c r="C378" s="131"/>
      <c r="D378" s="58"/>
      <c r="E378" s="58"/>
      <c r="F378" s="38"/>
      <c r="G378" s="38"/>
      <c r="H378" s="5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</row>
    <row r="379" spans="1:19" ht="21">
      <c r="A379" s="52"/>
      <c r="B379" s="38"/>
      <c r="C379" s="131"/>
      <c r="D379" s="58"/>
      <c r="E379" s="58"/>
      <c r="F379" s="38"/>
      <c r="G379" s="38"/>
      <c r="H379" s="5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</row>
    <row r="380" spans="1:19" ht="21">
      <c r="A380" s="52"/>
      <c r="B380" s="38"/>
      <c r="C380" s="131"/>
      <c r="D380" s="58"/>
      <c r="E380" s="58"/>
      <c r="F380" s="38"/>
      <c r="G380" s="38"/>
      <c r="H380" s="5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</row>
    <row r="381" spans="1:19" ht="21">
      <c r="A381" s="52"/>
      <c r="B381" s="38"/>
      <c r="C381" s="131"/>
      <c r="D381" s="58"/>
      <c r="E381" s="58"/>
      <c r="F381" s="38"/>
      <c r="G381" s="38"/>
      <c r="H381" s="5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</row>
    <row r="382" spans="1:19" ht="21">
      <c r="A382" s="52"/>
      <c r="B382" s="38"/>
      <c r="C382" s="131"/>
      <c r="D382" s="58"/>
      <c r="E382" s="58"/>
      <c r="F382" s="38"/>
      <c r="G382" s="38"/>
      <c r="H382" s="5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</row>
    <row r="383" spans="1:19" ht="21">
      <c r="A383" s="52"/>
      <c r="B383" s="38"/>
      <c r="C383" s="131"/>
      <c r="D383" s="58"/>
      <c r="E383" s="58"/>
      <c r="F383" s="38"/>
      <c r="G383" s="38"/>
      <c r="H383" s="5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</row>
    <row r="384" spans="1:19" ht="21">
      <c r="A384" s="52"/>
      <c r="B384" s="38"/>
      <c r="C384" s="131"/>
      <c r="D384" s="58"/>
      <c r="E384" s="58"/>
      <c r="F384" s="38"/>
      <c r="G384" s="38"/>
      <c r="H384" s="5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</row>
    <row r="385" spans="1:19" ht="21">
      <c r="A385" s="52"/>
      <c r="B385" s="38"/>
      <c r="C385" s="131"/>
      <c r="D385" s="58"/>
      <c r="E385" s="58"/>
      <c r="F385" s="38"/>
      <c r="G385" s="38"/>
      <c r="H385" s="5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</row>
    <row r="386" spans="1:19" ht="21">
      <c r="A386" s="52"/>
      <c r="B386" s="38"/>
      <c r="C386" s="131"/>
      <c r="D386" s="58"/>
      <c r="E386" s="58"/>
      <c r="F386" s="38"/>
      <c r="G386" s="38"/>
      <c r="H386" s="5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</row>
    <row r="387" spans="1:19" ht="21">
      <c r="A387" s="52"/>
      <c r="B387" s="38"/>
      <c r="C387" s="131"/>
      <c r="D387" s="58"/>
      <c r="E387" s="58"/>
      <c r="F387" s="38"/>
      <c r="G387" s="38"/>
      <c r="H387" s="5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</row>
    <row r="388" spans="1:19" ht="21">
      <c r="A388" s="52"/>
      <c r="B388" s="38"/>
      <c r="C388" s="131"/>
      <c r="D388" s="58"/>
      <c r="E388" s="58"/>
      <c r="F388" s="38"/>
      <c r="G388" s="38"/>
      <c r="H388" s="5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</row>
    <row r="389" spans="1:19" ht="21">
      <c r="A389" s="52"/>
      <c r="B389" s="38"/>
      <c r="C389" s="131"/>
      <c r="D389" s="58"/>
      <c r="E389" s="58"/>
      <c r="F389" s="38"/>
      <c r="G389" s="38"/>
      <c r="H389" s="5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</row>
    <row r="390" spans="1:19" ht="21">
      <c r="A390" s="52"/>
      <c r="B390" s="38"/>
      <c r="C390" s="131"/>
      <c r="D390" s="58"/>
      <c r="E390" s="58"/>
      <c r="F390" s="38"/>
      <c r="G390" s="38"/>
      <c r="H390" s="5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</row>
    <row r="391" spans="1:19" ht="21">
      <c r="A391" s="52"/>
      <c r="B391" s="38"/>
      <c r="C391" s="131"/>
      <c r="D391" s="58"/>
      <c r="E391" s="58"/>
      <c r="F391" s="38"/>
      <c r="G391" s="38"/>
      <c r="H391" s="5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</row>
    <row r="392" spans="1:19" ht="21">
      <c r="A392" s="52"/>
      <c r="B392" s="38"/>
      <c r="C392" s="131"/>
      <c r="D392" s="58"/>
      <c r="E392" s="58"/>
      <c r="F392" s="38"/>
      <c r="G392" s="38"/>
      <c r="H392" s="5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</row>
    <row r="393" spans="1:19" ht="21">
      <c r="A393" s="52"/>
      <c r="B393" s="38"/>
      <c r="C393" s="131"/>
      <c r="D393" s="58"/>
      <c r="E393" s="58"/>
      <c r="F393" s="38"/>
      <c r="G393" s="38"/>
      <c r="H393" s="5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</row>
    <row r="394" spans="1:19" ht="21">
      <c r="A394" s="52"/>
      <c r="B394" s="38"/>
      <c r="C394" s="131"/>
      <c r="D394" s="58"/>
      <c r="E394" s="58"/>
      <c r="F394" s="38"/>
      <c r="G394" s="38"/>
      <c r="H394" s="5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</row>
    <row r="395" spans="1:19" ht="21">
      <c r="A395" s="52"/>
      <c r="B395" s="38"/>
      <c r="C395" s="131"/>
      <c r="D395" s="58"/>
      <c r="E395" s="58"/>
      <c r="F395" s="38"/>
      <c r="G395" s="38"/>
      <c r="H395" s="5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</row>
    <row r="396" spans="1:19" ht="21">
      <c r="A396" s="52"/>
      <c r="B396" s="38"/>
      <c r="C396" s="131"/>
      <c r="D396" s="58"/>
      <c r="E396" s="58"/>
      <c r="F396" s="38"/>
      <c r="G396" s="38"/>
      <c r="H396" s="5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</row>
    <row r="397" spans="1:19" ht="21">
      <c r="A397" s="52"/>
      <c r="B397" s="38"/>
      <c r="C397" s="131"/>
      <c r="D397" s="58"/>
      <c r="E397" s="58"/>
      <c r="F397" s="38"/>
      <c r="G397" s="38"/>
      <c r="H397" s="5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</row>
    <row r="398" spans="1:19" ht="21">
      <c r="A398" s="52"/>
      <c r="B398" s="38"/>
      <c r="C398" s="131"/>
      <c r="D398" s="58"/>
      <c r="E398" s="58"/>
      <c r="F398" s="38"/>
      <c r="G398" s="38"/>
      <c r="H398" s="5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</row>
    <row r="399" spans="1:19" ht="21">
      <c r="A399" s="52"/>
      <c r="B399" s="38"/>
      <c r="C399" s="131"/>
      <c r="D399" s="58"/>
      <c r="E399" s="58"/>
      <c r="F399" s="38"/>
      <c r="G399" s="38"/>
      <c r="H399" s="5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</row>
    <row r="400" spans="1:19" ht="21">
      <c r="A400" s="52"/>
      <c r="B400" s="38"/>
      <c r="C400" s="131"/>
      <c r="D400" s="58"/>
      <c r="E400" s="58"/>
      <c r="F400" s="38"/>
      <c r="G400" s="38"/>
      <c r="H400" s="5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</row>
    <row r="401" spans="1:19" ht="21">
      <c r="A401" s="52"/>
      <c r="B401" s="38"/>
      <c r="C401" s="131"/>
      <c r="D401" s="58"/>
      <c r="E401" s="58"/>
      <c r="F401" s="38"/>
      <c r="G401" s="38"/>
      <c r="H401" s="5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</row>
    <row r="402" spans="1:19" ht="21">
      <c r="A402" s="52"/>
      <c r="B402" s="38"/>
      <c r="C402" s="131"/>
      <c r="D402" s="58"/>
      <c r="E402" s="58"/>
      <c r="F402" s="38"/>
      <c r="G402" s="38"/>
      <c r="H402" s="5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</row>
    <row r="403" spans="1:19" ht="21">
      <c r="A403" s="52"/>
      <c r="B403" s="38"/>
      <c r="C403" s="131"/>
      <c r="D403" s="58"/>
      <c r="E403" s="58"/>
      <c r="F403" s="38"/>
      <c r="G403" s="38"/>
      <c r="H403" s="5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</row>
    <row r="404" spans="1:19" ht="21">
      <c r="A404" s="52"/>
      <c r="B404" s="38"/>
      <c r="C404" s="131"/>
      <c r="D404" s="58"/>
      <c r="E404" s="58"/>
      <c r="F404" s="38"/>
      <c r="G404" s="38"/>
      <c r="H404" s="5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</row>
    <row r="405" spans="1:19" ht="21">
      <c r="A405" s="52"/>
      <c r="B405" s="38"/>
      <c r="C405" s="131"/>
      <c r="D405" s="58"/>
      <c r="E405" s="58"/>
      <c r="F405" s="38"/>
      <c r="G405" s="38"/>
      <c r="H405" s="5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</row>
    <row r="406" spans="1:19" ht="21">
      <c r="A406" s="52"/>
      <c r="B406" s="38"/>
      <c r="C406" s="131"/>
      <c r="D406" s="58"/>
      <c r="E406" s="58"/>
      <c r="F406" s="38"/>
      <c r="G406" s="38"/>
      <c r="H406" s="5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</row>
    <row r="407" spans="1:19" ht="21">
      <c r="A407" s="52"/>
      <c r="B407" s="38"/>
      <c r="C407" s="131"/>
      <c r="D407" s="58"/>
      <c r="E407" s="58"/>
      <c r="F407" s="38"/>
      <c r="G407" s="38"/>
      <c r="H407" s="5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</row>
    <row r="408" spans="1:19" ht="21">
      <c r="A408" s="52"/>
      <c r="B408" s="38"/>
      <c r="C408" s="131"/>
      <c r="D408" s="58"/>
      <c r="E408" s="58"/>
      <c r="F408" s="38"/>
      <c r="G408" s="38"/>
      <c r="H408" s="5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</row>
    <row r="409" spans="1:19" ht="21">
      <c r="A409" s="52"/>
      <c r="B409" s="38"/>
      <c r="C409" s="131"/>
      <c r="D409" s="58"/>
      <c r="E409" s="58"/>
      <c r="F409" s="38"/>
      <c r="G409" s="38"/>
      <c r="H409" s="5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</row>
    <row r="410" spans="1:19" ht="21">
      <c r="A410" s="52"/>
      <c r="B410" s="38"/>
      <c r="C410" s="131"/>
      <c r="D410" s="58"/>
      <c r="E410" s="58"/>
      <c r="F410" s="38"/>
      <c r="G410" s="38"/>
      <c r="H410" s="5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</row>
    <row r="411" spans="1:19" ht="21">
      <c r="A411" s="52"/>
      <c r="B411" s="38"/>
      <c r="C411" s="131"/>
      <c r="D411" s="58"/>
      <c r="E411" s="58"/>
      <c r="F411" s="38"/>
      <c r="G411" s="38"/>
      <c r="H411" s="5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</row>
    <row r="412" spans="1:19" ht="21">
      <c r="A412" s="52"/>
      <c r="B412" s="38"/>
      <c r="C412" s="131"/>
      <c r="D412" s="58"/>
      <c r="E412" s="58"/>
      <c r="F412" s="38"/>
      <c r="G412" s="38"/>
      <c r="H412" s="5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</row>
    <row r="413" spans="1:19" ht="21">
      <c r="A413" s="52"/>
      <c r="B413" s="38"/>
      <c r="C413" s="131"/>
      <c r="D413" s="58"/>
      <c r="E413" s="58"/>
      <c r="F413" s="38"/>
      <c r="G413" s="38"/>
      <c r="H413" s="5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</row>
    <row r="414" spans="1:19" ht="21">
      <c r="A414" s="52"/>
      <c r="B414" s="38"/>
      <c r="C414" s="131"/>
      <c r="D414" s="58"/>
      <c r="E414" s="58"/>
      <c r="F414" s="38"/>
      <c r="G414" s="38"/>
      <c r="H414" s="5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</row>
    <row r="415" spans="1:19" ht="21">
      <c r="A415" s="52"/>
      <c r="B415" s="38"/>
      <c r="C415" s="131"/>
      <c r="D415" s="58"/>
      <c r="E415" s="58"/>
      <c r="F415" s="38"/>
      <c r="G415" s="38"/>
      <c r="H415" s="5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</row>
    <row r="416" spans="1:19" ht="21">
      <c r="A416" s="52"/>
      <c r="B416" s="38"/>
      <c r="C416" s="131"/>
      <c r="D416" s="58"/>
      <c r="E416" s="58"/>
      <c r="F416" s="38"/>
      <c r="G416" s="38"/>
      <c r="H416" s="5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</row>
    <row r="417" spans="1:19" ht="21">
      <c r="A417" s="52"/>
      <c r="B417" s="38"/>
      <c r="C417" s="131"/>
      <c r="D417" s="58"/>
      <c r="E417" s="58"/>
      <c r="F417" s="38"/>
      <c r="G417" s="38"/>
      <c r="H417" s="5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</row>
    <row r="418" spans="1:19" ht="21">
      <c r="A418" s="52"/>
      <c r="B418" s="38"/>
      <c r="C418" s="131"/>
      <c r="D418" s="58"/>
      <c r="E418" s="58"/>
      <c r="F418" s="38"/>
      <c r="G418" s="38"/>
      <c r="H418" s="5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</row>
    <row r="419" spans="1:19" ht="21">
      <c r="A419" s="52"/>
      <c r="B419" s="38"/>
      <c r="C419" s="131"/>
      <c r="D419" s="58"/>
      <c r="E419" s="58"/>
      <c r="F419" s="38"/>
      <c r="G419" s="38"/>
      <c r="H419" s="5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</row>
    <row r="420" spans="1:19" ht="21">
      <c r="A420" s="52"/>
      <c r="B420" s="38"/>
      <c r="C420" s="131"/>
      <c r="D420" s="58"/>
      <c r="E420" s="58"/>
      <c r="F420" s="38"/>
      <c r="G420" s="38"/>
      <c r="H420" s="5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</row>
    <row r="421" spans="1:19" ht="21">
      <c r="A421" s="52"/>
      <c r="B421" s="38"/>
      <c r="C421" s="131"/>
      <c r="D421" s="58"/>
      <c r="E421" s="58"/>
      <c r="F421" s="38"/>
      <c r="G421" s="38"/>
      <c r="H421" s="5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</row>
    <row r="422" spans="1:19" ht="21">
      <c r="A422" s="52"/>
      <c r="B422" s="38"/>
      <c r="C422" s="131"/>
      <c r="D422" s="58"/>
      <c r="E422" s="58"/>
      <c r="F422" s="38"/>
      <c r="G422" s="38"/>
      <c r="H422" s="5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</row>
    <row r="423" spans="1:19" ht="21">
      <c r="A423" s="52"/>
      <c r="B423" s="38"/>
      <c r="C423" s="131"/>
      <c r="D423" s="58"/>
      <c r="E423" s="58"/>
      <c r="F423" s="38"/>
      <c r="G423" s="38"/>
      <c r="H423" s="5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</row>
    <row r="424" spans="1:19" ht="21">
      <c r="A424" s="52"/>
      <c r="B424" s="38"/>
      <c r="C424" s="131"/>
      <c r="D424" s="58"/>
      <c r="E424" s="58"/>
      <c r="F424" s="38"/>
      <c r="G424" s="38"/>
      <c r="H424" s="5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</row>
    <row r="425" spans="1:19" ht="21">
      <c r="A425" s="52"/>
      <c r="B425" s="38"/>
      <c r="C425" s="131"/>
      <c r="D425" s="58"/>
      <c r="E425" s="58"/>
      <c r="F425" s="38"/>
      <c r="G425" s="38"/>
      <c r="H425" s="5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</row>
    <row r="426" spans="1:19" ht="21">
      <c r="A426" s="52"/>
      <c r="B426" s="38"/>
      <c r="C426" s="131"/>
      <c r="D426" s="58"/>
      <c r="E426" s="58"/>
      <c r="F426" s="38"/>
      <c r="G426" s="38"/>
      <c r="H426" s="5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</row>
    <row r="427" spans="1:19" ht="21">
      <c r="A427" s="52"/>
      <c r="B427" s="38"/>
      <c r="C427" s="131"/>
      <c r="D427" s="58"/>
      <c r="E427" s="58"/>
      <c r="F427" s="38"/>
      <c r="G427" s="38"/>
      <c r="H427" s="5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</row>
    <row r="428" spans="1:19" ht="21">
      <c r="A428" s="52"/>
      <c r="B428" s="38"/>
      <c r="C428" s="131"/>
      <c r="D428" s="58"/>
      <c r="E428" s="58"/>
      <c r="F428" s="38"/>
      <c r="G428" s="38"/>
      <c r="H428" s="5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</row>
    <row r="429" spans="1:19" ht="21">
      <c r="A429" s="52"/>
      <c r="B429" s="38"/>
      <c r="C429" s="131"/>
      <c r="D429" s="58"/>
      <c r="E429" s="58"/>
      <c r="F429" s="38"/>
      <c r="G429" s="38"/>
      <c r="H429" s="5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</row>
    <row r="430" spans="1:19" ht="21">
      <c r="A430" s="52"/>
      <c r="B430" s="38"/>
      <c r="C430" s="131"/>
      <c r="D430" s="58"/>
      <c r="E430" s="58"/>
      <c r="F430" s="38"/>
      <c r="G430" s="38"/>
      <c r="H430" s="5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</row>
    <row r="431" spans="1:19" ht="21">
      <c r="A431" s="52"/>
      <c r="B431" s="38"/>
      <c r="C431" s="131"/>
      <c r="D431" s="58"/>
      <c r="E431" s="58"/>
      <c r="F431" s="38"/>
      <c r="G431" s="38"/>
      <c r="H431" s="5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</row>
    <row r="432" spans="1:19" ht="21">
      <c r="A432" s="52"/>
      <c r="B432" s="38"/>
      <c r="C432" s="131"/>
      <c r="D432" s="58"/>
      <c r="E432" s="58"/>
      <c r="F432" s="38"/>
      <c r="G432" s="38"/>
      <c r="H432" s="5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</row>
    <row r="433" spans="1:19" ht="21">
      <c r="A433" s="52"/>
      <c r="B433" s="38"/>
      <c r="C433" s="131"/>
      <c r="D433" s="58"/>
      <c r="E433" s="58"/>
      <c r="F433" s="38"/>
      <c r="G433" s="38"/>
      <c r="H433" s="5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</row>
    <row r="434" spans="1:19" ht="21">
      <c r="A434" s="52"/>
      <c r="B434" s="38"/>
      <c r="C434" s="131"/>
      <c r="D434" s="58"/>
      <c r="E434" s="58"/>
      <c r="F434" s="38"/>
      <c r="G434" s="38"/>
      <c r="H434" s="5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</row>
    <row r="435" spans="1:19" ht="21">
      <c r="A435" s="52"/>
      <c r="B435" s="38"/>
      <c r="C435" s="131"/>
      <c r="D435" s="58"/>
      <c r="E435" s="58"/>
      <c r="F435" s="38"/>
      <c r="G435" s="38"/>
      <c r="H435" s="5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</row>
    <row r="436" spans="1:19" ht="21">
      <c r="A436" s="52"/>
      <c r="B436" s="38"/>
      <c r="C436" s="131"/>
      <c r="D436" s="58"/>
      <c r="E436" s="58"/>
      <c r="F436" s="38"/>
      <c r="G436" s="38"/>
      <c r="H436" s="5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</row>
    <row r="437" spans="1:19" ht="21">
      <c r="A437" s="52"/>
      <c r="B437" s="38"/>
      <c r="C437" s="131"/>
      <c r="D437" s="58"/>
      <c r="E437" s="58"/>
      <c r="F437" s="38"/>
      <c r="G437" s="38"/>
      <c r="H437" s="5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</row>
    <row r="438" spans="1:19" ht="21">
      <c r="A438" s="52"/>
      <c r="B438" s="38"/>
      <c r="C438" s="131"/>
      <c r="D438" s="58"/>
      <c r="E438" s="58"/>
      <c r="F438" s="38"/>
      <c r="G438" s="38"/>
      <c r="H438" s="5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</row>
    <row r="439" spans="1:19" ht="21">
      <c r="A439" s="52"/>
      <c r="B439" s="38"/>
      <c r="C439" s="131"/>
      <c r="D439" s="58"/>
      <c r="E439" s="58"/>
      <c r="F439" s="38"/>
      <c r="G439" s="38"/>
      <c r="H439" s="5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</row>
    <row r="440" spans="1:19" ht="21">
      <c r="A440" s="52"/>
      <c r="B440" s="38"/>
      <c r="C440" s="131"/>
      <c r="D440" s="58"/>
      <c r="E440" s="58"/>
      <c r="F440" s="38"/>
      <c r="G440" s="38"/>
      <c r="H440" s="5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</row>
    <row r="441" spans="1:19" ht="21">
      <c r="A441" s="52"/>
      <c r="B441" s="38"/>
      <c r="C441" s="131"/>
      <c r="D441" s="58"/>
      <c r="E441" s="58"/>
      <c r="F441" s="38"/>
      <c r="G441" s="38"/>
      <c r="H441" s="5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</row>
    <row r="442" spans="1:19" ht="21">
      <c r="A442" s="52"/>
      <c r="B442" s="38"/>
      <c r="C442" s="131"/>
      <c r="D442" s="58"/>
      <c r="E442" s="58"/>
      <c r="F442" s="38"/>
      <c r="G442" s="38"/>
      <c r="H442" s="5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</row>
    <row r="443" spans="1:19" ht="21">
      <c r="A443" s="52"/>
      <c r="B443" s="38"/>
      <c r="C443" s="131"/>
      <c r="D443" s="58"/>
      <c r="E443" s="58"/>
      <c r="F443" s="38"/>
      <c r="G443" s="38"/>
      <c r="H443" s="5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</row>
    <row r="444" spans="1:19" ht="21">
      <c r="A444" s="52"/>
      <c r="B444" s="38"/>
      <c r="C444" s="131"/>
      <c r="D444" s="58"/>
      <c r="E444" s="58"/>
      <c r="F444" s="38"/>
      <c r="G444" s="38"/>
      <c r="H444" s="5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</row>
    <row r="445" spans="1:19" ht="21">
      <c r="A445" s="52"/>
      <c r="B445" s="38"/>
      <c r="C445" s="131"/>
      <c r="D445" s="58"/>
      <c r="E445" s="58"/>
      <c r="F445" s="38"/>
      <c r="G445" s="38"/>
      <c r="H445" s="5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</row>
    <row r="446" spans="1:19" ht="21">
      <c r="A446" s="52"/>
      <c r="B446" s="38"/>
      <c r="C446" s="131"/>
      <c r="D446" s="58"/>
      <c r="E446" s="58"/>
      <c r="F446" s="38"/>
      <c r="G446" s="38"/>
      <c r="H446" s="5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</row>
    <row r="447" spans="1:19" ht="21">
      <c r="A447" s="52"/>
      <c r="B447" s="38"/>
      <c r="C447" s="131"/>
      <c r="D447" s="58"/>
      <c r="E447" s="58"/>
      <c r="F447" s="38"/>
      <c r="G447" s="38"/>
      <c r="H447" s="5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</row>
    <row r="448" spans="1:19" ht="21">
      <c r="A448" s="52"/>
      <c r="B448" s="38"/>
      <c r="C448" s="131"/>
      <c r="D448" s="58"/>
      <c r="E448" s="58"/>
      <c r="F448" s="38"/>
      <c r="G448" s="38"/>
      <c r="H448" s="5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</row>
    <row r="449" spans="1:19" ht="21">
      <c r="A449" s="52"/>
      <c r="B449" s="38"/>
      <c r="C449" s="131"/>
      <c r="D449" s="58"/>
      <c r="E449" s="58"/>
      <c r="F449" s="38"/>
      <c r="G449" s="38"/>
      <c r="H449" s="5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</row>
    <row r="450" spans="1:19" ht="21">
      <c r="A450" s="52"/>
      <c r="B450" s="38"/>
      <c r="C450" s="131"/>
      <c r="D450" s="58"/>
      <c r="E450" s="58"/>
      <c r="F450" s="38"/>
      <c r="G450" s="38"/>
      <c r="H450" s="5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</row>
    <row r="451" spans="1:19" ht="21">
      <c r="A451" s="52"/>
      <c r="B451" s="38"/>
      <c r="C451" s="131"/>
      <c r="D451" s="58"/>
      <c r="E451" s="58"/>
      <c r="F451" s="38"/>
      <c r="G451" s="38"/>
      <c r="H451" s="5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</row>
    <row r="452" spans="1:19" ht="21">
      <c r="A452" s="52"/>
      <c r="B452" s="38"/>
      <c r="C452" s="131"/>
      <c r="D452" s="58"/>
      <c r="E452" s="58"/>
      <c r="F452" s="38"/>
      <c r="G452" s="38"/>
      <c r="H452" s="5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</row>
    <row r="453" spans="1:19" ht="21">
      <c r="A453" s="52"/>
      <c r="B453" s="38"/>
      <c r="C453" s="131"/>
      <c r="D453" s="58"/>
      <c r="E453" s="58"/>
      <c r="F453" s="38"/>
      <c r="G453" s="38"/>
      <c r="H453" s="5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</row>
    <row r="454" spans="1:19" ht="21">
      <c r="A454" s="52"/>
      <c r="B454" s="38"/>
      <c r="C454" s="131"/>
      <c r="D454" s="58"/>
      <c r="E454" s="58"/>
      <c r="F454" s="38"/>
      <c r="G454" s="38"/>
      <c r="H454" s="5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</row>
    <row r="455" spans="1:19" ht="21">
      <c r="A455" s="52"/>
      <c r="B455" s="38"/>
      <c r="C455" s="131"/>
      <c r="D455" s="58"/>
      <c r="E455" s="58"/>
      <c r="F455" s="38"/>
      <c r="G455" s="38"/>
      <c r="H455" s="5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</row>
    <row r="456" spans="1:19" ht="21">
      <c r="A456" s="52"/>
      <c r="B456" s="38"/>
      <c r="C456" s="131"/>
      <c r="D456" s="58"/>
      <c r="E456" s="58"/>
      <c r="F456" s="38"/>
      <c r="G456" s="38"/>
      <c r="H456" s="5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</row>
    <row r="457" spans="1:19" ht="21">
      <c r="A457" s="52"/>
      <c r="B457" s="38"/>
      <c r="C457" s="131"/>
      <c r="D457" s="58"/>
      <c r="E457" s="58"/>
      <c r="F457" s="38"/>
      <c r="G457" s="38"/>
      <c r="H457" s="5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</row>
    <row r="458" spans="1:19" ht="21">
      <c r="A458" s="52"/>
      <c r="B458" s="38"/>
      <c r="C458" s="131"/>
      <c r="D458" s="58"/>
      <c r="E458" s="58"/>
      <c r="F458" s="38"/>
      <c r="G458" s="38"/>
      <c r="H458" s="5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</row>
    <row r="459" spans="1:19" ht="21">
      <c r="A459" s="52"/>
      <c r="B459" s="38"/>
      <c r="C459" s="131"/>
      <c r="D459" s="58"/>
      <c r="E459" s="58"/>
      <c r="F459" s="38"/>
      <c r="G459" s="38"/>
      <c r="H459" s="5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</row>
    <row r="460" spans="1:19" ht="21">
      <c r="A460" s="52"/>
      <c r="B460" s="38"/>
      <c r="C460" s="131"/>
      <c r="D460" s="58"/>
      <c r="E460" s="58"/>
      <c r="F460" s="38"/>
      <c r="G460" s="38"/>
      <c r="H460" s="5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</row>
    <row r="461" spans="1:19" ht="21">
      <c r="A461" s="52"/>
      <c r="B461" s="38"/>
      <c r="C461" s="131"/>
      <c r="D461" s="58"/>
      <c r="E461" s="58"/>
      <c r="F461" s="38"/>
      <c r="G461" s="38"/>
      <c r="H461" s="5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</row>
    <row r="462" spans="1:19" ht="21">
      <c r="A462" s="52"/>
      <c r="B462" s="38"/>
      <c r="C462" s="131"/>
      <c r="D462" s="58"/>
      <c r="E462" s="58"/>
      <c r="F462" s="38"/>
      <c r="G462" s="38"/>
      <c r="H462" s="5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</row>
    <row r="463" spans="1:19" ht="21">
      <c r="A463" s="52"/>
      <c r="B463" s="38"/>
      <c r="C463" s="131"/>
      <c r="D463" s="58"/>
      <c r="E463" s="58"/>
      <c r="F463" s="38"/>
      <c r="G463" s="38"/>
      <c r="H463" s="5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</row>
    <row r="464" spans="1:19" ht="21">
      <c r="A464" s="52"/>
      <c r="B464" s="38"/>
      <c r="C464" s="131"/>
      <c r="D464" s="58"/>
      <c r="E464" s="58"/>
      <c r="F464" s="38"/>
      <c r="G464" s="38"/>
      <c r="H464" s="5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</row>
    <row r="465" spans="1:19" ht="21">
      <c r="A465" s="52"/>
      <c r="B465" s="38"/>
      <c r="C465" s="131"/>
      <c r="D465" s="58"/>
      <c r="E465" s="58"/>
      <c r="F465" s="38"/>
      <c r="G465" s="38"/>
      <c r="H465" s="5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</row>
    <row r="466" spans="1:19" ht="21">
      <c r="A466" s="52"/>
      <c r="B466" s="38"/>
      <c r="C466" s="131"/>
      <c r="D466" s="58"/>
      <c r="E466" s="58"/>
      <c r="F466" s="38"/>
      <c r="G466" s="38"/>
      <c r="H466" s="5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</row>
    <row r="467" spans="1:19" ht="21">
      <c r="A467" s="52"/>
      <c r="B467" s="38"/>
      <c r="C467" s="131"/>
      <c r="D467" s="58"/>
      <c r="E467" s="58"/>
      <c r="F467" s="38"/>
      <c r="G467" s="38"/>
      <c r="H467" s="5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</row>
    <row r="468" spans="1:19" ht="21">
      <c r="A468" s="52"/>
      <c r="B468" s="38"/>
      <c r="C468" s="131"/>
      <c r="D468" s="58"/>
      <c r="E468" s="58"/>
      <c r="F468" s="38"/>
      <c r="G468" s="38"/>
      <c r="H468" s="5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</row>
    <row r="469" spans="1:19" ht="21">
      <c r="A469" s="52"/>
      <c r="B469" s="38"/>
      <c r="C469" s="131"/>
      <c r="D469" s="58"/>
      <c r="E469" s="58"/>
      <c r="F469" s="38"/>
      <c r="G469" s="38"/>
      <c r="H469" s="5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</row>
    <row r="470" spans="1:19" ht="21">
      <c r="A470" s="52"/>
      <c r="B470" s="38"/>
      <c r="C470" s="131"/>
      <c r="D470" s="58"/>
      <c r="E470" s="58"/>
      <c r="F470" s="38"/>
      <c r="G470" s="38"/>
      <c r="H470" s="5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</row>
    <row r="471" spans="1:19" ht="21">
      <c r="A471" s="52"/>
      <c r="B471" s="38"/>
      <c r="C471" s="131"/>
      <c r="D471" s="58"/>
      <c r="E471" s="58"/>
      <c r="F471" s="38"/>
      <c r="G471" s="38"/>
      <c r="H471" s="5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</row>
    <row r="472" spans="1:19" ht="21">
      <c r="A472" s="52"/>
      <c r="B472" s="38"/>
      <c r="C472" s="131"/>
      <c r="D472" s="58"/>
      <c r="E472" s="58"/>
      <c r="F472" s="38"/>
      <c r="G472" s="38"/>
      <c r="H472" s="5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</row>
    <row r="473" spans="1:19" ht="21">
      <c r="A473" s="52"/>
      <c r="B473" s="38"/>
      <c r="C473" s="131"/>
      <c r="D473" s="58"/>
      <c r="E473" s="58"/>
      <c r="F473" s="38"/>
      <c r="G473" s="38"/>
      <c r="H473" s="5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</row>
    <row r="474" spans="1:19" ht="21">
      <c r="A474" s="52"/>
      <c r="B474" s="38"/>
      <c r="C474" s="131"/>
      <c r="D474" s="58"/>
      <c r="E474" s="58"/>
      <c r="F474" s="38"/>
      <c r="G474" s="38"/>
      <c r="H474" s="5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</row>
    <row r="475" spans="1:19" ht="21">
      <c r="A475" s="52"/>
      <c r="B475" s="38"/>
      <c r="C475" s="131"/>
      <c r="D475" s="58"/>
      <c r="E475" s="58"/>
      <c r="F475" s="38"/>
      <c r="G475" s="38"/>
      <c r="H475" s="5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</row>
    <row r="476" spans="1:19" ht="21">
      <c r="A476" s="52"/>
      <c r="B476" s="38"/>
      <c r="C476" s="131"/>
      <c r="D476" s="58"/>
      <c r="E476" s="58"/>
      <c r="F476" s="38"/>
      <c r="G476" s="38"/>
      <c r="H476" s="5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</row>
    <row r="477" spans="1:19" ht="21">
      <c r="A477" s="52"/>
      <c r="B477" s="38"/>
      <c r="C477" s="131"/>
      <c r="D477" s="58"/>
      <c r="E477" s="58"/>
      <c r="F477" s="38"/>
      <c r="G477" s="38"/>
      <c r="H477" s="5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</row>
    <row r="478" spans="1:19" ht="21">
      <c r="A478" s="52"/>
      <c r="B478" s="38"/>
      <c r="C478" s="131"/>
      <c r="D478" s="58"/>
      <c r="E478" s="58"/>
      <c r="F478" s="38"/>
      <c r="G478" s="38"/>
      <c r="H478" s="5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</row>
    <row r="479" spans="1:19" ht="21">
      <c r="A479" s="52"/>
      <c r="B479" s="38"/>
      <c r="C479" s="131"/>
      <c r="D479" s="58"/>
      <c r="E479" s="58"/>
      <c r="F479" s="38"/>
      <c r="G479" s="38"/>
      <c r="H479" s="5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</row>
    <row r="480" spans="1:19" ht="21">
      <c r="A480" s="52"/>
      <c r="B480" s="38"/>
      <c r="C480" s="131"/>
      <c r="D480" s="58"/>
      <c r="E480" s="58"/>
      <c r="F480" s="38"/>
      <c r="G480" s="38"/>
      <c r="H480" s="5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</row>
    <row r="481" spans="1:19" ht="21">
      <c r="A481" s="52"/>
      <c r="B481" s="38"/>
      <c r="C481" s="131"/>
      <c r="D481" s="58"/>
      <c r="E481" s="58"/>
      <c r="F481" s="38"/>
      <c r="G481" s="38"/>
      <c r="H481" s="5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</row>
    <row r="482" spans="1:19" ht="21">
      <c r="A482" s="52"/>
      <c r="B482" s="38"/>
      <c r="C482" s="131"/>
      <c r="D482" s="58"/>
      <c r="E482" s="58"/>
      <c r="F482" s="38"/>
      <c r="G482" s="38"/>
      <c r="H482" s="5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</row>
    <row r="483" spans="1:19" ht="21">
      <c r="A483" s="52"/>
      <c r="B483" s="38"/>
      <c r="C483" s="131"/>
      <c r="D483" s="58"/>
      <c r="E483" s="58"/>
      <c r="F483" s="38"/>
      <c r="G483" s="38"/>
      <c r="H483" s="5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</row>
    <row r="484" spans="1:19" ht="21">
      <c r="A484" s="52"/>
      <c r="B484" s="38"/>
      <c r="C484" s="131"/>
      <c r="D484" s="58"/>
      <c r="E484" s="58"/>
      <c r="F484" s="38"/>
      <c r="G484" s="38"/>
      <c r="H484" s="5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</row>
    <row r="485" spans="1:19" ht="21">
      <c r="A485" s="52"/>
      <c r="B485" s="38"/>
      <c r="C485" s="131"/>
      <c r="D485" s="58"/>
      <c r="E485" s="58"/>
      <c r="F485" s="38"/>
      <c r="G485" s="38"/>
      <c r="H485" s="5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</row>
    <row r="486" spans="1:19" ht="21">
      <c r="A486" s="52"/>
      <c r="B486" s="38"/>
      <c r="C486" s="131"/>
      <c r="D486" s="58"/>
      <c r="E486" s="58"/>
      <c r="F486" s="38"/>
      <c r="G486" s="38"/>
      <c r="H486" s="5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</row>
    <row r="487" spans="1:19" ht="21">
      <c r="A487" s="52"/>
      <c r="B487" s="38"/>
      <c r="C487" s="131"/>
      <c r="D487" s="58"/>
      <c r="E487" s="58"/>
      <c r="F487" s="38"/>
      <c r="G487" s="38"/>
      <c r="H487" s="5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</row>
    <row r="488" spans="1:19" ht="21">
      <c r="A488" s="52"/>
      <c r="B488" s="38"/>
      <c r="C488" s="131"/>
      <c r="D488" s="58"/>
      <c r="E488" s="58"/>
      <c r="F488" s="38"/>
      <c r="G488" s="38"/>
      <c r="H488" s="5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</row>
    <row r="489" spans="1:19" ht="21">
      <c r="A489" s="52"/>
      <c r="B489" s="38"/>
      <c r="C489" s="131"/>
      <c r="D489" s="58"/>
      <c r="E489" s="58"/>
      <c r="F489" s="38"/>
      <c r="G489" s="38"/>
      <c r="H489" s="5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</row>
    <row r="490" spans="1:19" ht="21">
      <c r="A490" s="52"/>
      <c r="B490" s="38"/>
      <c r="C490" s="131"/>
      <c r="D490" s="58"/>
      <c r="E490" s="58"/>
      <c r="F490" s="38"/>
      <c r="G490" s="38"/>
      <c r="H490" s="5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</row>
    <row r="491" spans="1:19" ht="21">
      <c r="A491" s="52"/>
      <c r="B491" s="38"/>
      <c r="C491" s="131"/>
      <c r="D491" s="58"/>
      <c r="E491" s="58"/>
      <c r="F491" s="38"/>
      <c r="G491" s="38"/>
      <c r="H491" s="5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</row>
    <row r="492" spans="1:19" ht="21">
      <c r="A492" s="52"/>
      <c r="B492" s="38"/>
      <c r="C492" s="131"/>
      <c r="D492" s="58"/>
      <c r="E492" s="58"/>
      <c r="F492" s="38"/>
      <c r="G492" s="38"/>
      <c r="H492" s="5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</row>
    <row r="493" spans="1:19" ht="21">
      <c r="A493" s="52"/>
      <c r="B493" s="38"/>
      <c r="C493" s="131"/>
      <c r="D493" s="58"/>
      <c r="E493" s="58"/>
      <c r="F493" s="38"/>
      <c r="G493" s="38"/>
      <c r="H493" s="5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</row>
    <row r="494" spans="1:19" ht="21">
      <c r="A494" s="52"/>
      <c r="B494" s="38"/>
      <c r="C494" s="131"/>
      <c r="D494" s="58"/>
      <c r="E494" s="58"/>
      <c r="F494" s="38"/>
      <c r="G494" s="38"/>
      <c r="H494" s="5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</row>
    <row r="495" spans="1:19" ht="21">
      <c r="A495" s="52"/>
      <c r="B495" s="38"/>
      <c r="C495" s="131"/>
      <c r="D495" s="58"/>
      <c r="E495" s="58"/>
      <c r="F495" s="38"/>
      <c r="G495" s="38"/>
      <c r="H495" s="5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</row>
    <row r="496" spans="1:19" ht="21">
      <c r="A496" s="52"/>
      <c r="B496" s="38"/>
      <c r="C496" s="131"/>
      <c r="D496" s="58"/>
      <c r="E496" s="58"/>
      <c r="F496" s="38"/>
      <c r="G496" s="38"/>
      <c r="H496" s="5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</row>
    <row r="497" spans="1:19" ht="21">
      <c r="A497" s="52"/>
      <c r="B497" s="38"/>
      <c r="C497" s="131"/>
      <c r="D497" s="58"/>
      <c r="E497" s="58"/>
      <c r="F497" s="38"/>
      <c r="G497" s="38"/>
      <c r="H497" s="5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</row>
    <row r="498" spans="1:19" ht="21">
      <c r="A498" s="52"/>
      <c r="B498" s="38"/>
      <c r="C498" s="131"/>
      <c r="D498" s="58"/>
      <c r="E498" s="58"/>
      <c r="F498" s="38"/>
      <c r="G498" s="38"/>
      <c r="H498" s="5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</row>
    <row r="499" spans="1:19" ht="21">
      <c r="A499" s="52"/>
      <c r="B499" s="38"/>
      <c r="C499" s="131"/>
      <c r="D499" s="58"/>
      <c r="E499" s="58"/>
      <c r="F499" s="38"/>
      <c r="G499" s="38"/>
      <c r="H499" s="5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</row>
    <row r="500" spans="1:19" ht="21">
      <c r="A500" s="52"/>
      <c r="B500" s="38"/>
      <c r="C500" s="131"/>
      <c r="D500" s="58"/>
      <c r="E500" s="58"/>
      <c r="F500" s="38"/>
      <c r="G500" s="38"/>
      <c r="H500" s="5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</row>
    <row r="501" spans="1:19" ht="21">
      <c r="A501" s="52"/>
      <c r="B501" s="38"/>
      <c r="C501" s="131"/>
      <c r="D501" s="58"/>
      <c r="E501" s="58"/>
      <c r="F501" s="38"/>
      <c r="G501" s="38"/>
      <c r="H501" s="5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</row>
    <row r="502" spans="1:19" ht="21">
      <c r="A502" s="52"/>
      <c r="B502" s="38"/>
      <c r="C502" s="131"/>
      <c r="D502" s="58"/>
      <c r="E502" s="58"/>
      <c r="F502" s="38"/>
      <c r="G502" s="38"/>
      <c r="H502" s="5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</row>
    <row r="503" spans="1:19" ht="21">
      <c r="A503" s="52"/>
      <c r="B503" s="38"/>
      <c r="C503" s="131"/>
      <c r="D503" s="58"/>
      <c r="E503" s="58"/>
      <c r="F503" s="38"/>
      <c r="G503" s="38"/>
      <c r="H503" s="5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</row>
    <row r="504" spans="1:19" ht="21">
      <c r="A504" s="52"/>
      <c r="B504" s="38"/>
      <c r="C504" s="131"/>
      <c r="D504" s="58"/>
      <c r="E504" s="58"/>
      <c r="F504" s="38"/>
      <c r="G504" s="38"/>
      <c r="H504" s="5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</row>
    <row r="505" spans="1:19" ht="21">
      <c r="A505" s="52"/>
      <c r="B505" s="38"/>
      <c r="C505" s="131"/>
      <c r="D505" s="58"/>
      <c r="E505" s="58"/>
      <c r="F505" s="38"/>
      <c r="G505" s="38"/>
      <c r="H505" s="5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</row>
    <row r="506" spans="1:19" ht="21">
      <c r="A506" s="52"/>
      <c r="B506" s="38"/>
      <c r="C506" s="131"/>
      <c r="D506" s="58"/>
      <c r="E506" s="58"/>
      <c r="F506" s="38"/>
      <c r="G506" s="38"/>
      <c r="H506" s="5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</row>
    <row r="507" spans="1:19" ht="21">
      <c r="A507" s="52"/>
      <c r="B507" s="38"/>
      <c r="C507" s="131"/>
      <c r="D507" s="58"/>
      <c r="E507" s="58"/>
      <c r="F507" s="38"/>
      <c r="G507" s="38"/>
      <c r="H507" s="5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</row>
    <row r="508" spans="1:19" ht="21">
      <c r="A508" s="52"/>
      <c r="B508" s="38"/>
      <c r="C508" s="131"/>
      <c r="D508" s="58"/>
      <c r="E508" s="58"/>
      <c r="F508" s="38"/>
      <c r="G508" s="38"/>
      <c r="H508" s="5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</row>
    <row r="509" spans="1:19" ht="21">
      <c r="A509" s="52"/>
      <c r="B509" s="38"/>
      <c r="C509" s="131"/>
      <c r="D509" s="58"/>
      <c r="E509" s="58"/>
      <c r="F509" s="38"/>
      <c r="G509" s="38"/>
      <c r="H509" s="5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</row>
    <row r="510" spans="1:19" ht="21">
      <c r="A510" s="52"/>
      <c r="B510" s="38"/>
      <c r="C510" s="131"/>
      <c r="D510" s="58"/>
      <c r="E510" s="58"/>
      <c r="F510" s="38"/>
      <c r="G510" s="38"/>
      <c r="H510" s="5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</row>
    <row r="511" spans="1:19" ht="21">
      <c r="A511" s="52"/>
      <c r="B511" s="38"/>
      <c r="C511" s="131"/>
      <c r="D511" s="58"/>
      <c r="E511" s="58"/>
      <c r="F511" s="38"/>
      <c r="G511" s="38"/>
      <c r="H511" s="5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</row>
    <row r="512" spans="1:19" ht="21">
      <c r="A512" s="52"/>
      <c r="B512" s="38"/>
      <c r="C512" s="131"/>
      <c r="D512" s="58"/>
      <c r="E512" s="58"/>
      <c r="F512" s="38"/>
      <c r="G512" s="38"/>
      <c r="H512" s="5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</row>
    <row r="513" spans="1:19" ht="21">
      <c r="A513" s="52"/>
      <c r="B513" s="38"/>
      <c r="C513" s="131"/>
      <c r="D513" s="58"/>
      <c r="E513" s="58"/>
      <c r="F513" s="38"/>
      <c r="G513" s="38"/>
      <c r="H513" s="5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</row>
    <row r="514" spans="1:19" ht="21">
      <c r="A514" s="52"/>
      <c r="B514" s="38"/>
      <c r="C514" s="131"/>
      <c r="D514" s="58"/>
      <c r="E514" s="58"/>
      <c r="F514" s="38"/>
      <c r="G514" s="38"/>
      <c r="H514" s="5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</row>
    <row r="515" spans="1:19" ht="21">
      <c r="A515" s="52"/>
      <c r="B515" s="38"/>
      <c r="C515" s="131"/>
      <c r="D515" s="58"/>
      <c r="E515" s="58"/>
      <c r="F515" s="38"/>
      <c r="G515" s="38"/>
      <c r="H515" s="5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</row>
    <row r="516" spans="1:19" ht="21">
      <c r="A516" s="52"/>
      <c r="B516" s="38"/>
      <c r="C516" s="131"/>
      <c r="D516" s="58"/>
      <c r="E516" s="58"/>
      <c r="F516" s="38"/>
      <c r="G516" s="38"/>
      <c r="H516" s="5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</row>
    <row r="517" spans="1:19" ht="21">
      <c r="A517" s="52"/>
      <c r="B517" s="38"/>
      <c r="C517" s="131"/>
      <c r="D517" s="58"/>
      <c r="E517" s="58"/>
      <c r="F517" s="38"/>
      <c r="G517" s="38"/>
      <c r="H517" s="5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</row>
    <row r="518" spans="1:19" ht="21">
      <c r="A518" s="52"/>
      <c r="B518" s="38"/>
      <c r="C518" s="131"/>
      <c r="D518" s="58"/>
      <c r="E518" s="58"/>
      <c r="F518" s="38"/>
      <c r="G518" s="38"/>
      <c r="H518" s="5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</row>
    <row r="519" spans="1:19" ht="21">
      <c r="A519" s="52"/>
      <c r="B519" s="38"/>
      <c r="C519" s="131"/>
      <c r="D519" s="58"/>
      <c r="E519" s="58"/>
      <c r="F519" s="38"/>
      <c r="G519" s="38"/>
      <c r="H519" s="5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</row>
    <row r="520" spans="1:19" ht="21">
      <c r="A520" s="52"/>
      <c r="B520" s="38"/>
      <c r="C520" s="131"/>
      <c r="D520" s="58"/>
      <c r="E520" s="58"/>
      <c r="F520" s="38"/>
      <c r="G520" s="38"/>
      <c r="H520" s="5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</row>
    <row r="521" spans="1:19" ht="21">
      <c r="A521" s="52"/>
      <c r="B521" s="38"/>
      <c r="C521" s="131"/>
      <c r="D521" s="58"/>
      <c r="E521" s="58"/>
      <c r="F521" s="38"/>
      <c r="G521" s="38"/>
      <c r="H521" s="5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</row>
    <row r="522" spans="1:19" ht="21">
      <c r="A522" s="52"/>
      <c r="B522" s="38"/>
      <c r="C522" s="131"/>
      <c r="D522" s="58"/>
      <c r="E522" s="58"/>
      <c r="F522" s="38"/>
      <c r="G522" s="38"/>
      <c r="H522" s="5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</row>
    <row r="523" spans="1:19" ht="21">
      <c r="A523" s="52"/>
      <c r="B523" s="38"/>
      <c r="C523" s="131"/>
      <c r="D523" s="58"/>
      <c r="E523" s="58"/>
      <c r="F523" s="38"/>
      <c r="G523" s="38"/>
      <c r="H523" s="5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</row>
    <row r="524" spans="1:19" ht="21">
      <c r="A524" s="52"/>
      <c r="B524" s="38"/>
      <c r="C524" s="131"/>
      <c r="D524" s="58"/>
      <c r="E524" s="58"/>
      <c r="F524" s="38"/>
      <c r="G524" s="38"/>
      <c r="H524" s="5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</row>
    <row r="525" spans="1:19" ht="21">
      <c r="A525" s="52"/>
      <c r="B525" s="38"/>
      <c r="C525" s="131"/>
      <c r="D525" s="58"/>
      <c r="E525" s="58"/>
      <c r="F525" s="38"/>
      <c r="G525" s="38"/>
      <c r="H525" s="5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</row>
    <row r="526" spans="1:19" ht="21">
      <c r="A526" s="52"/>
      <c r="B526" s="38"/>
      <c r="C526" s="131"/>
      <c r="D526" s="58"/>
      <c r="E526" s="58"/>
      <c r="F526" s="38"/>
      <c r="G526" s="38"/>
      <c r="H526" s="5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</row>
    <row r="527" spans="1:19" ht="21">
      <c r="A527" s="52"/>
      <c r="B527" s="38"/>
      <c r="C527" s="131"/>
      <c r="D527" s="58"/>
      <c r="E527" s="58"/>
      <c r="F527" s="38"/>
      <c r="G527" s="38"/>
      <c r="H527" s="5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</row>
    <row r="528" spans="1:19" ht="21">
      <c r="A528" s="52"/>
      <c r="B528" s="38"/>
      <c r="C528" s="131"/>
      <c r="D528" s="58"/>
      <c r="E528" s="58"/>
      <c r="F528" s="38"/>
      <c r="G528" s="38"/>
      <c r="H528" s="5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</row>
    <row r="529" spans="1:19" ht="21">
      <c r="A529" s="52"/>
      <c r="B529" s="38"/>
      <c r="C529" s="131"/>
      <c r="D529" s="58"/>
      <c r="E529" s="58"/>
      <c r="F529" s="38"/>
      <c r="G529" s="38"/>
      <c r="H529" s="5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</row>
  </sheetData>
  <sheetProtection formatCells="0" formatColumns="0" formatRows="0" insertColumns="0" insertHyperlinks="0" deleteColumns="0" deleteRows="0" autoFilter="0" pivotTables="0"/>
  <mergeCells count="18">
    <mergeCell ref="A24:B24"/>
    <mergeCell ref="A30:B30"/>
    <mergeCell ref="A1:S1"/>
    <mergeCell ref="A2:S2"/>
    <mergeCell ref="C23:S23"/>
    <mergeCell ref="C21:S22"/>
    <mergeCell ref="A4:B5"/>
    <mergeCell ref="C4:C5"/>
    <mergeCell ref="D4:S4"/>
    <mergeCell ref="A6:B6"/>
    <mergeCell ref="C19:S19"/>
    <mergeCell ref="A20:B20"/>
    <mergeCell ref="A38:B38"/>
    <mergeCell ref="A44:B44"/>
    <mergeCell ref="C25:S27"/>
    <mergeCell ref="C29:S29"/>
    <mergeCell ref="C42:S42"/>
    <mergeCell ref="C43:S43"/>
  </mergeCells>
  <pageMargins left="0.59055118110236227" right="0.39370078740157483" top="0.78740157480314965" bottom="0.39370078740157483" header="0.51181102362204722" footer="0.31496062992125984"/>
  <pageSetup paperSize="5" scale="77" firstPageNumber="22" orientation="landscape" useFirstPageNumber="1" r:id="rId1"/>
  <headerFooter alignWithMargins="0"/>
  <rowBreaks count="5" manualBreakCount="5">
    <brk id="13" max="16383" man="1"/>
    <brk id="23" max="16383" man="1"/>
    <brk id="29" max="16383" man="1"/>
    <brk id="36" max="16383" man="1"/>
    <brk id="4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"/>
  <sheetViews>
    <sheetView showGridLines="0" view="pageBreakPreview" zoomScale="90" zoomScaleNormal="120" zoomScaleSheetLayoutView="90" workbookViewId="0">
      <selection activeCell="A114" sqref="A114"/>
    </sheetView>
  </sheetViews>
  <sheetFormatPr defaultColWidth="9.140625" defaultRowHeight="21"/>
  <cols>
    <col min="1" max="1" width="31.5703125" style="175" customWidth="1"/>
    <col min="2" max="2" width="9.42578125" style="175" customWidth="1"/>
    <col min="3" max="3" width="15.140625" style="175" customWidth="1"/>
    <col min="4" max="4" width="16.42578125" style="175" customWidth="1"/>
    <col min="5" max="5" width="14.85546875" style="175" customWidth="1"/>
    <col min="6" max="6" width="14.140625" style="175" customWidth="1"/>
    <col min="7" max="7" width="15" style="175" customWidth="1"/>
    <col min="8" max="8" width="14.5703125" style="175" customWidth="1"/>
    <col min="9" max="9" width="11.5703125" style="175" customWidth="1"/>
    <col min="10" max="256" width="9.140625" style="175"/>
    <col min="257" max="257" width="31.5703125" style="175" customWidth="1"/>
    <col min="258" max="258" width="9.42578125" style="175" customWidth="1"/>
    <col min="259" max="259" width="15.140625" style="175" customWidth="1"/>
    <col min="260" max="260" width="16.42578125" style="175" customWidth="1"/>
    <col min="261" max="261" width="14.85546875" style="175" customWidth="1"/>
    <col min="262" max="262" width="14.140625" style="175" customWidth="1"/>
    <col min="263" max="263" width="15" style="175" customWidth="1"/>
    <col min="264" max="264" width="14.5703125" style="175" customWidth="1"/>
    <col min="265" max="265" width="11.5703125" style="175" customWidth="1"/>
    <col min="266" max="512" width="9.140625" style="175"/>
    <col min="513" max="513" width="31.5703125" style="175" customWidth="1"/>
    <col min="514" max="514" width="9.42578125" style="175" customWidth="1"/>
    <col min="515" max="515" width="15.140625" style="175" customWidth="1"/>
    <col min="516" max="516" width="16.42578125" style="175" customWidth="1"/>
    <col min="517" max="517" width="14.85546875" style="175" customWidth="1"/>
    <col min="518" max="518" width="14.140625" style="175" customWidth="1"/>
    <col min="519" max="519" width="15" style="175" customWidth="1"/>
    <col min="520" max="520" width="14.5703125" style="175" customWidth="1"/>
    <col min="521" max="521" width="11.5703125" style="175" customWidth="1"/>
    <col min="522" max="768" width="9.140625" style="175"/>
    <col min="769" max="769" width="31.5703125" style="175" customWidth="1"/>
    <col min="770" max="770" width="9.42578125" style="175" customWidth="1"/>
    <col min="771" max="771" width="15.140625" style="175" customWidth="1"/>
    <col min="772" max="772" width="16.42578125" style="175" customWidth="1"/>
    <col min="773" max="773" width="14.85546875" style="175" customWidth="1"/>
    <col min="774" max="774" width="14.140625" style="175" customWidth="1"/>
    <col min="775" max="775" width="15" style="175" customWidth="1"/>
    <col min="776" max="776" width="14.5703125" style="175" customWidth="1"/>
    <col min="777" max="777" width="11.5703125" style="175" customWidth="1"/>
    <col min="778" max="1024" width="9.140625" style="175"/>
    <col min="1025" max="1025" width="31.5703125" style="175" customWidth="1"/>
    <col min="1026" max="1026" width="9.42578125" style="175" customWidth="1"/>
    <col min="1027" max="1027" width="15.140625" style="175" customWidth="1"/>
    <col min="1028" max="1028" width="16.42578125" style="175" customWidth="1"/>
    <col min="1029" max="1029" width="14.85546875" style="175" customWidth="1"/>
    <col min="1030" max="1030" width="14.140625" style="175" customWidth="1"/>
    <col min="1031" max="1031" width="15" style="175" customWidth="1"/>
    <col min="1032" max="1032" width="14.5703125" style="175" customWidth="1"/>
    <col min="1033" max="1033" width="11.5703125" style="175" customWidth="1"/>
    <col min="1034" max="1280" width="9.140625" style="175"/>
    <col min="1281" max="1281" width="31.5703125" style="175" customWidth="1"/>
    <col min="1282" max="1282" width="9.42578125" style="175" customWidth="1"/>
    <col min="1283" max="1283" width="15.140625" style="175" customWidth="1"/>
    <col min="1284" max="1284" width="16.42578125" style="175" customWidth="1"/>
    <col min="1285" max="1285" width="14.85546875" style="175" customWidth="1"/>
    <col min="1286" max="1286" width="14.140625" style="175" customWidth="1"/>
    <col min="1287" max="1287" width="15" style="175" customWidth="1"/>
    <col min="1288" max="1288" width="14.5703125" style="175" customWidth="1"/>
    <col min="1289" max="1289" width="11.5703125" style="175" customWidth="1"/>
    <col min="1290" max="1536" width="9.140625" style="175"/>
    <col min="1537" max="1537" width="31.5703125" style="175" customWidth="1"/>
    <col min="1538" max="1538" width="9.42578125" style="175" customWidth="1"/>
    <col min="1539" max="1539" width="15.140625" style="175" customWidth="1"/>
    <col min="1540" max="1540" width="16.42578125" style="175" customWidth="1"/>
    <col min="1541" max="1541" width="14.85546875" style="175" customWidth="1"/>
    <col min="1542" max="1542" width="14.140625" style="175" customWidth="1"/>
    <col min="1543" max="1543" width="15" style="175" customWidth="1"/>
    <col min="1544" max="1544" width="14.5703125" style="175" customWidth="1"/>
    <col min="1545" max="1545" width="11.5703125" style="175" customWidth="1"/>
    <col min="1546" max="1792" width="9.140625" style="175"/>
    <col min="1793" max="1793" width="31.5703125" style="175" customWidth="1"/>
    <col min="1794" max="1794" width="9.42578125" style="175" customWidth="1"/>
    <col min="1795" max="1795" width="15.140625" style="175" customWidth="1"/>
    <col min="1796" max="1796" width="16.42578125" style="175" customWidth="1"/>
    <col min="1797" max="1797" width="14.85546875" style="175" customWidth="1"/>
    <col min="1798" max="1798" width="14.140625" style="175" customWidth="1"/>
    <col min="1799" max="1799" width="15" style="175" customWidth="1"/>
    <col min="1800" max="1800" width="14.5703125" style="175" customWidth="1"/>
    <col min="1801" max="1801" width="11.5703125" style="175" customWidth="1"/>
    <col min="1802" max="2048" width="9.140625" style="175"/>
    <col min="2049" max="2049" width="31.5703125" style="175" customWidth="1"/>
    <col min="2050" max="2050" width="9.42578125" style="175" customWidth="1"/>
    <col min="2051" max="2051" width="15.140625" style="175" customWidth="1"/>
    <col min="2052" max="2052" width="16.42578125" style="175" customWidth="1"/>
    <col min="2053" max="2053" width="14.85546875" style="175" customWidth="1"/>
    <col min="2054" max="2054" width="14.140625" style="175" customWidth="1"/>
    <col min="2055" max="2055" width="15" style="175" customWidth="1"/>
    <col min="2056" max="2056" width="14.5703125" style="175" customWidth="1"/>
    <col min="2057" max="2057" width="11.5703125" style="175" customWidth="1"/>
    <col min="2058" max="2304" width="9.140625" style="175"/>
    <col min="2305" max="2305" width="31.5703125" style="175" customWidth="1"/>
    <col min="2306" max="2306" width="9.42578125" style="175" customWidth="1"/>
    <col min="2307" max="2307" width="15.140625" style="175" customWidth="1"/>
    <col min="2308" max="2308" width="16.42578125" style="175" customWidth="1"/>
    <col min="2309" max="2309" width="14.85546875" style="175" customWidth="1"/>
    <col min="2310" max="2310" width="14.140625" style="175" customWidth="1"/>
    <col min="2311" max="2311" width="15" style="175" customWidth="1"/>
    <col min="2312" max="2312" width="14.5703125" style="175" customWidth="1"/>
    <col min="2313" max="2313" width="11.5703125" style="175" customWidth="1"/>
    <col min="2314" max="2560" width="9.140625" style="175"/>
    <col min="2561" max="2561" width="31.5703125" style="175" customWidth="1"/>
    <col min="2562" max="2562" width="9.42578125" style="175" customWidth="1"/>
    <col min="2563" max="2563" width="15.140625" style="175" customWidth="1"/>
    <col min="2564" max="2564" width="16.42578125" style="175" customWidth="1"/>
    <col min="2565" max="2565" width="14.85546875" style="175" customWidth="1"/>
    <col min="2566" max="2566" width="14.140625" style="175" customWidth="1"/>
    <col min="2567" max="2567" width="15" style="175" customWidth="1"/>
    <col min="2568" max="2568" width="14.5703125" style="175" customWidth="1"/>
    <col min="2569" max="2569" width="11.5703125" style="175" customWidth="1"/>
    <col min="2570" max="2816" width="9.140625" style="175"/>
    <col min="2817" max="2817" width="31.5703125" style="175" customWidth="1"/>
    <col min="2818" max="2818" width="9.42578125" style="175" customWidth="1"/>
    <col min="2819" max="2819" width="15.140625" style="175" customWidth="1"/>
    <col min="2820" max="2820" width="16.42578125" style="175" customWidth="1"/>
    <col min="2821" max="2821" width="14.85546875" style="175" customWidth="1"/>
    <col min="2822" max="2822" width="14.140625" style="175" customWidth="1"/>
    <col min="2823" max="2823" width="15" style="175" customWidth="1"/>
    <col min="2824" max="2824" width="14.5703125" style="175" customWidth="1"/>
    <col min="2825" max="2825" width="11.5703125" style="175" customWidth="1"/>
    <col min="2826" max="3072" width="9.140625" style="175"/>
    <col min="3073" max="3073" width="31.5703125" style="175" customWidth="1"/>
    <col min="3074" max="3074" width="9.42578125" style="175" customWidth="1"/>
    <col min="3075" max="3075" width="15.140625" style="175" customWidth="1"/>
    <col min="3076" max="3076" width="16.42578125" style="175" customWidth="1"/>
    <col min="3077" max="3077" width="14.85546875" style="175" customWidth="1"/>
    <col min="3078" max="3078" width="14.140625" style="175" customWidth="1"/>
    <col min="3079" max="3079" width="15" style="175" customWidth="1"/>
    <col min="3080" max="3080" width="14.5703125" style="175" customWidth="1"/>
    <col min="3081" max="3081" width="11.5703125" style="175" customWidth="1"/>
    <col min="3082" max="3328" width="9.140625" style="175"/>
    <col min="3329" max="3329" width="31.5703125" style="175" customWidth="1"/>
    <col min="3330" max="3330" width="9.42578125" style="175" customWidth="1"/>
    <col min="3331" max="3331" width="15.140625" style="175" customWidth="1"/>
    <col min="3332" max="3332" width="16.42578125" style="175" customWidth="1"/>
    <col min="3333" max="3333" width="14.85546875" style="175" customWidth="1"/>
    <col min="3334" max="3334" width="14.140625" style="175" customWidth="1"/>
    <col min="3335" max="3335" width="15" style="175" customWidth="1"/>
    <col min="3336" max="3336" width="14.5703125" style="175" customWidth="1"/>
    <col min="3337" max="3337" width="11.5703125" style="175" customWidth="1"/>
    <col min="3338" max="3584" width="9.140625" style="175"/>
    <col min="3585" max="3585" width="31.5703125" style="175" customWidth="1"/>
    <col min="3586" max="3586" width="9.42578125" style="175" customWidth="1"/>
    <col min="3587" max="3587" width="15.140625" style="175" customWidth="1"/>
    <col min="3588" max="3588" width="16.42578125" style="175" customWidth="1"/>
    <col min="3589" max="3589" width="14.85546875" style="175" customWidth="1"/>
    <col min="3590" max="3590" width="14.140625" style="175" customWidth="1"/>
    <col min="3591" max="3591" width="15" style="175" customWidth="1"/>
    <col min="3592" max="3592" width="14.5703125" style="175" customWidth="1"/>
    <col min="3593" max="3593" width="11.5703125" style="175" customWidth="1"/>
    <col min="3594" max="3840" width="9.140625" style="175"/>
    <col min="3841" max="3841" width="31.5703125" style="175" customWidth="1"/>
    <col min="3842" max="3842" width="9.42578125" style="175" customWidth="1"/>
    <col min="3843" max="3843" width="15.140625" style="175" customWidth="1"/>
    <col min="3844" max="3844" width="16.42578125" style="175" customWidth="1"/>
    <col min="3845" max="3845" width="14.85546875" style="175" customWidth="1"/>
    <col min="3846" max="3846" width="14.140625" style="175" customWidth="1"/>
    <col min="3847" max="3847" width="15" style="175" customWidth="1"/>
    <col min="3848" max="3848" width="14.5703125" style="175" customWidth="1"/>
    <col min="3849" max="3849" width="11.5703125" style="175" customWidth="1"/>
    <col min="3850" max="4096" width="9.140625" style="175"/>
    <col min="4097" max="4097" width="31.5703125" style="175" customWidth="1"/>
    <col min="4098" max="4098" width="9.42578125" style="175" customWidth="1"/>
    <col min="4099" max="4099" width="15.140625" style="175" customWidth="1"/>
    <col min="4100" max="4100" width="16.42578125" style="175" customWidth="1"/>
    <col min="4101" max="4101" width="14.85546875" style="175" customWidth="1"/>
    <col min="4102" max="4102" width="14.140625" style="175" customWidth="1"/>
    <col min="4103" max="4103" width="15" style="175" customWidth="1"/>
    <col min="4104" max="4104" width="14.5703125" style="175" customWidth="1"/>
    <col min="4105" max="4105" width="11.5703125" style="175" customWidth="1"/>
    <col min="4106" max="4352" width="9.140625" style="175"/>
    <col min="4353" max="4353" width="31.5703125" style="175" customWidth="1"/>
    <col min="4354" max="4354" width="9.42578125" style="175" customWidth="1"/>
    <col min="4355" max="4355" width="15.140625" style="175" customWidth="1"/>
    <col min="4356" max="4356" width="16.42578125" style="175" customWidth="1"/>
    <col min="4357" max="4357" width="14.85546875" style="175" customWidth="1"/>
    <col min="4358" max="4358" width="14.140625" style="175" customWidth="1"/>
    <col min="4359" max="4359" width="15" style="175" customWidth="1"/>
    <col min="4360" max="4360" width="14.5703125" style="175" customWidth="1"/>
    <col min="4361" max="4361" width="11.5703125" style="175" customWidth="1"/>
    <col min="4362" max="4608" width="9.140625" style="175"/>
    <col min="4609" max="4609" width="31.5703125" style="175" customWidth="1"/>
    <col min="4610" max="4610" width="9.42578125" style="175" customWidth="1"/>
    <col min="4611" max="4611" width="15.140625" style="175" customWidth="1"/>
    <col min="4612" max="4612" width="16.42578125" style="175" customWidth="1"/>
    <col min="4613" max="4613" width="14.85546875" style="175" customWidth="1"/>
    <col min="4614" max="4614" width="14.140625" style="175" customWidth="1"/>
    <col min="4615" max="4615" width="15" style="175" customWidth="1"/>
    <col min="4616" max="4616" width="14.5703125" style="175" customWidth="1"/>
    <col min="4617" max="4617" width="11.5703125" style="175" customWidth="1"/>
    <col min="4618" max="4864" width="9.140625" style="175"/>
    <col min="4865" max="4865" width="31.5703125" style="175" customWidth="1"/>
    <col min="4866" max="4866" width="9.42578125" style="175" customWidth="1"/>
    <col min="4867" max="4867" width="15.140625" style="175" customWidth="1"/>
    <col min="4868" max="4868" width="16.42578125" style="175" customWidth="1"/>
    <col min="4869" max="4869" width="14.85546875" style="175" customWidth="1"/>
    <col min="4870" max="4870" width="14.140625" style="175" customWidth="1"/>
    <col min="4871" max="4871" width="15" style="175" customWidth="1"/>
    <col min="4872" max="4872" width="14.5703125" style="175" customWidth="1"/>
    <col min="4873" max="4873" width="11.5703125" style="175" customWidth="1"/>
    <col min="4874" max="5120" width="9.140625" style="175"/>
    <col min="5121" max="5121" width="31.5703125" style="175" customWidth="1"/>
    <col min="5122" max="5122" width="9.42578125" style="175" customWidth="1"/>
    <col min="5123" max="5123" width="15.140625" style="175" customWidth="1"/>
    <col min="5124" max="5124" width="16.42578125" style="175" customWidth="1"/>
    <col min="5125" max="5125" width="14.85546875" style="175" customWidth="1"/>
    <col min="5126" max="5126" width="14.140625" style="175" customWidth="1"/>
    <col min="5127" max="5127" width="15" style="175" customWidth="1"/>
    <col min="5128" max="5128" width="14.5703125" style="175" customWidth="1"/>
    <col min="5129" max="5129" width="11.5703125" style="175" customWidth="1"/>
    <col min="5130" max="5376" width="9.140625" style="175"/>
    <col min="5377" max="5377" width="31.5703125" style="175" customWidth="1"/>
    <col min="5378" max="5378" width="9.42578125" style="175" customWidth="1"/>
    <col min="5379" max="5379" width="15.140625" style="175" customWidth="1"/>
    <col min="5380" max="5380" width="16.42578125" style="175" customWidth="1"/>
    <col min="5381" max="5381" width="14.85546875" style="175" customWidth="1"/>
    <col min="5382" max="5382" width="14.140625" style="175" customWidth="1"/>
    <col min="5383" max="5383" width="15" style="175" customWidth="1"/>
    <col min="5384" max="5384" width="14.5703125" style="175" customWidth="1"/>
    <col min="5385" max="5385" width="11.5703125" style="175" customWidth="1"/>
    <col min="5386" max="5632" width="9.140625" style="175"/>
    <col min="5633" max="5633" width="31.5703125" style="175" customWidth="1"/>
    <col min="5634" max="5634" width="9.42578125" style="175" customWidth="1"/>
    <col min="5635" max="5635" width="15.140625" style="175" customWidth="1"/>
    <col min="5636" max="5636" width="16.42578125" style="175" customWidth="1"/>
    <col min="5637" max="5637" width="14.85546875" style="175" customWidth="1"/>
    <col min="5638" max="5638" width="14.140625" style="175" customWidth="1"/>
    <col min="5639" max="5639" width="15" style="175" customWidth="1"/>
    <col min="5640" max="5640" width="14.5703125" style="175" customWidth="1"/>
    <col min="5641" max="5641" width="11.5703125" style="175" customWidth="1"/>
    <col min="5642" max="5888" width="9.140625" style="175"/>
    <col min="5889" max="5889" width="31.5703125" style="175" customWidth="1"/>
    <col min="5890" max="5890" width="9.42578125" style="175" customWidth="1"/>
    <col min="5891" max="5891" width="15.140625" style="175" customWidth="1"/>
    <col min="5892" max="5892" width="16.42578125" style="175" customWidth="1"/>
    <col min="5893" max="5893" width="14.85546875" style="175" customWidth="1"/>
    <col min="5894" max="5894" width="14.140625" style="175" customWidth="1"/>
    <col min="5895" max="5895" width="15" style="175" customWidth="1"/>
    <col min="5896" max="5896" width="14.5703125" style="175" customWidth="1"/>
    <col min="5897" max="5897" width="11.5703125" style="175" customWidth="1"/>
    <col min="5898" max="6144" width="9.140625" style="175"/>
    <col min="6145" max="6145" width="31.5703125" style="175" customWidth="1"/>
    <col min="6146" max="6146" width="9.42578125" style="175" customWidth="1"/>
    <col min="6147" max="6147" width="15.140625" style="175" customWidth="1"/>
    <col min="6148" max="6148" width="16.42578125" style="175" customWidth="1"/>
    <col min="6149" max="6149" width="14.85546875" style="175" customWidth="1"/>
    <col min="6150" max="6150" width="14.140625" style="175" customWidth="1"/>
    <col min="6151" max="6151" width="15" style="175" customWidth="1"/>
    <col min="6152" max="6152" width="14.5703125" style="175" customWidth="1"/>
    <col min="6153" max="6153" width="11.5703125" style="175" customWidth="1"/>
    <col min="6154" max="6400" width="9.140625" style="175"/>
    <col min="6401" max="6401" width="31.5703125" style="175" customWidth="1"/>
    <col min="6402" max="6402" width="9.42578125" style="175" customWidth="1"/>
    <col min="6403" max="6403" width="15.140625" style="175" customWidth="1"/>
    <col min="6404" max="6404" width="16.42578125" style="175" customWidth="1"/>
    <col min="6405" max="6405" width="14.85546875" style="175" customWidth="1"/>
    <col min="6406" max="6406" width="14.140625" style="175" customWidth="1"/>
    <col min="6407" max="6407" width="15" style="175" customWidth="1"/>
    <col min="6408" max="6408" width="14.5703125" style="175" customWidth="1"/>
    <col min="6409" max="6409" width="11.5703125" style="175" customWidth="1"/>
    <col min="6410" max="6656" width="9.140625" style="175"/>
    <col min="6657" max="6657" width="31.5703125" style="175" customWidth="1"/>
    <col min="6658" max="6658" width="9.42578125" style="175" customWidth="1"/>
    <col min="6659" max="6659" width="15.140625" style="175" customWidth="1"/>
    <col min="6660" max="6660" width="16.42578125" style="175" customWidth="1"/>
    <col min="6661" max="6661" width="14.85546875" style="175" customWidth="1"/>
    <col min="6662" max="6662" width="14.140625" style="175" customWidth="1"/>
    <col min="6663" max="6663" width="15" style="175" customWidth="1"/>
    <col min="6664" max="6664" width="14.5703125" style="175" customWidth="1"/>
    <col min="6665" max="6665" width="11.5703125" style="175" customWidth="1"/>
    <col min="6666" max="6912" width="9.140625" style="175"/>
    <col min="6913" max="6913" width="31.5703125" style="175" customWidth="1"/>
    <col min="6914" max="6914" width="9.42578125" style="175" customWidth="1"/>
    <col min="6915" max="6915" width="15.140625" style="175" customWidth="1"/>
    <col min="6916" max="6916" width="16.42578125" style="175" customWidth="1"/>
    <col min="6917" max="6917" width="14.85546875" style="175" customWidth="1"/>
    <col min="6918" max="6918" width="14.140625" style="175" customWidth="1"/>
    <col min="6919" max="6919" width="15" style="175" customWidth="1"/>
    <col min="6920" max="6920" width="14.5703125" style="175" customWidth="1"/>
    <col min="6921" max="6921" width="11.5703125" style="175" customWidth="1"/>
    <col min="6922" max="7168" width="9.140625" style="175"/>
    <col min="7169" max="7169" width="31.5703125" style="175" customWidth="1"/>
    <col min="7170" max="7170" width="9.42578125" style="175" customWidth="1"/>
    <col min="7171" max="7171" width="15.140625" style="175" customWidth="1"/>
    <col min="7172" max="7172" width="16.42578125" style="175" customWidth="1"/>
    <col min="7173" max="7173" width="14.85546875" style="175" customWidth="1"/>
    <col min="7174" max="7174" width="14.140625" style="175" customWidth="1"/>
    <col min="7175" max="7175" width="15" style="175" customWidth="1"/>
    <col min="7176" max="7176" width="14.5703125" style="175" customWidth="1"/>
    <col min="7177" max="7177" width="11.5703125" style="175" customWidth="1"/>
    <col min="7178" max="7424" width="9.140625" style="175"/>
    <col min="7425" max="7425" width="31.5703125" style="175" customWidth="1"/>
    <col min="7426" max="7426" width="9.42578125" style="175" customWidth="1"/>
    <col min="7427" max="7427" width="15.140625" style="175" customWidth="1"/>
    <col min="7428" max="7428" width="16.42578125" style="175" customWidth="1"/>
    <col min="7429" max="7429" width="14.85546875" style="175" customWidth="1"/>
    <col min="7430" max="7430" width="14.140625" style="175" customWidth="1"/>
    <col min="7431" max="7431" width="15" style="175" customWidth="1"/>
    <col min="7432" max="7432" width="14.5703125" style="175" customWidth="1"/>
    <col min="7433" max="7433" width="11.5703125" style="175" customWidth="1"/>
    <col min="7434" max="7680" width="9.140625" style="175"/>
    <col min="7681" max="7681" width="31.5703125" style="175" customWidth="1"/>
    <col min="7682" max="7682" width="9.42578125" style="175" customWidth="1"/>
    <col min="7683" max="7683" width="15.140625" style="175" customWidth="1"/>
    <col min="7684" max="7684" width="16.42578125" style="175" customWidth="1"/>
    <col min="7685" max="7685" width="14.85546875" style="175" customWidth="1"/>
    <col min="7686" max="7686" width="14.140625" style="175" customWidth="1"/>
    <col min="7687" max="7687" width="15" style="175" customWidth="1"/>
    <col min="7688" max="7688" width="14.5703125" style="175" customWidth="1"/>
    <col min="7689" max="7689" width="11.5703125" style="175" customWidth="1"/>
    <col min="7690" max="7936" width="9.140625" style="175"/>
    <col min="7937" max="7937" width="31.5703125" style="175" customWidth="1"/>
    <col min="7938" max="7938" width="9.42578125" style="175" customWidth="1"/>
    <col min="7939" max="7939" width="15.140625" style="175" customWidth="1"/>
    <col min="7940" max="7940" width="16.42578125" style="175" customWidth="1"/>
    <col min="7941" max="7941" width="14.85546875" style="175" customWidth="1"/>
    <col min="7942" max="7942" width="14.140625" style="175" customWidth="1"/>
    <col min="7943" max="7943" width="15" style="175" customWidth="1"/>
    <col min="7944" max="7944" width="14.5703125" style="175" customWidth="1"/>
    <col min="7945" max="7945" width="11.5703125" style="175" customWidth="1"/>
    <col min="7946" max="8192" width="9.140625" style="175"/>
    <col min="8193" max="8193" width="31.5703125" style="175" customWidth="1"/>
    <col min="8194" max="8194" width="9.42578125" style="175" customWidth="1"/>
    <col min="8195" max="8195" width="15.140625" style="175" customWidth="1"/>
    <col min="8196" max="8196" width="16.42578125" style="175" customWidth="1"/>
    <col min="8197" max="8197" width="14.85546875" style="175" customWidth="1"/>
    <col min="8198" max="8198" width="14.140625" style="175" customWidth="1"/>
    <col min="8199" max="8199" width="15" style="175" customWidth="1"/>
    <col min="8200" max="8200" width="14.5703125" style="175" customWidth="1"/>
    <col min="8201" max="8201" width="11.5703125" style="175" customWidth="1"/>
    <col min="8202" max="8448" width="9.140625" style="175"/>
    <col min="8449" max="8449" width="31.5703125" style="175" customWidth="1"/>
    <col min="8450" max="8450" width="9.42578125" style="175" customWidth="1"/>
    <col min="8451" max="8451" width="15.140625" style="175" customWidth="1"/>
    <col min="8452" max="8452" width="16.42578125" style="175" customWidth="1"/>
    <col min="8453" max="8453" width="14.85546875" style="175" customWidth="1"/>
    <col min="8454" max="8454" width="14.140625" style="175" customWidth="1"/>
    <col min="8455" max="8455" width="15" style="175" customWidth="1"/>
    <col min="8456" max="8456" width="14.5703125" style="175" customWidth="1"/>
    <col min="8457" max="8457" width="11.5703125" style="175" customWidth="1"/>
    <col min="8458" max="8704" width="9.140625" style="175"/>
    <col min="8705" max="8705" width="31.5703125" style="175" customWidth="1"/>
    <col min="8706" max="8706" width="9.42578125" style="175" customWidth="1"/>
    <col min="8707" max="8707" width="15.140625" style="175" customWidth="1"/>
    <col min="8708" max="8708" width="16.42578125" style="175" customWidth="1"/>
    <col min="8709" max="8709" width="14.85546875" style="175" customWidth="1"/>
    <col min="8710" max="8710" width="14.140625" style="175" customWidth="1"/>
    <col min="8711" max="8711" width="15" style="175" customWidth="1"/>
    <col min="8712" max="8712" width="14.5703125" style="175" customWidth="1"/>
    <col min="8713" max="8713" width="11.5703125" style="175" customWidth="1"/>
    <col min="8714" max="8960" width="9.140625" style="175"/>
    <col min="8961" max="8961" width="31.5703125" style="175" customWidth="1"/>
    <col min="8962" max="8962" width="9.42578125" style="175" customWidth="1"/>
    <col min="8963" max="8963" width="15.140625" style="175" customWidth="1"/>
    <col min="8964" max="8964" width="16.42578125" style="175" customWidth="1"/>
    <col min="8965" max="8965" width="14.85546875" style="175" customWidth="1"/>
    <col min="8966" max="8966" width="14.140625" style="175" customWidth="1"/>
    <col min="8967" max="8967" width="15" style="175" customWidth="1"/>
    <col min="8968" max="8968" width="14.5703125" style="175" customWidth="1"/>
    <col min="8969" max="8969" width="11.5703125" style="175" customWidth="1"/>
    <col min="8970" max="9216" width="9.140625" style="175"/>
    <col min="9217" max="9217" width="31.5703125" style="175" customWidth="1"/>
    <col min="9218" max="9218" width="9.42578125" style="175" customWidth="1"/>
    <col min="9219" max="9219" width="15.140625" style="175" customWidth="1"/>
    <col min="9220" max="9220" width="16.42578125" style="175" customWidth="1"/>
    <col min="9221" max="9221" width="14.85546875" style="175" customWidth="1"/>
    <col min="9222" max="9222" width="14.140625" style="175" customWidth="1"/>
    <col min="9223" max="9223" width="15" style="175" customWidth="1"/>
    <col min="9224" max="9224" width="14.5703125" style="175" customWidth="1"/>
    <col min="9225" max="9225" width="11.5703125" style="175" customWidth="1"/>
    <col min="9226" max="9472" width="9.140625" style="175"/>
    <col min="9473" max="9473" width="31.5703125" style="175" customWidth="1"/>
    <col min="9474" max="9474" width="9.42578125" style="175" customWidth="1"/>
    <col min="9475" max="9475" width="15.140625" style="175" customWidth="1"/>
    <col min="9476" max="9476" width="16.42578125" style="175" customWidth="1"/>
    <col min="9477" max="9477" width="14.85546875" style="175" customWidth="1"/>
    <col min="9478" max="9478" width="14.140625" style="175" customWidth="1"/>
    <col min="9479" max="9479" width="15" style="175" customWidth="1"/>
    <col min="9480" max="9480" width="14.5703125" style="175" customWidth="1"/>
    <col min="9481" max="9481" width="11.5703125" style="175" customWidth="1"/>
    <col min="9482" max="9728" width="9.140625" style="175"/>
    <col min="9729" max="9729" width="31.5703125" style="175" customWidth="1"/>
    <col min="9730" max="9730" width="9.42578125" style="175" customWidth="1"/>
    <col min="9731" max="9731" width="15.140625" style="175" customWidth="1"/>
    <col min="9732" max="9732" width="16.42578125" style="175" customWidth="1"/>
    <col min="9733" max="9733" width="14.85546875" style="175" customWidth="1"/>
    <col min="9734" max="9734" width="14.140625" style="175" customWidth="1"/>
    <col min="9735" max="9735" width="15" style="175" customWidth="1"/>
    <col min="9736" max="9736" width="14.5703125" style="175" customWidth="1"/>
    <col min="9737" max="9737" width="11.5703125" style="175" customWidth="1"/>
    <col min="9738" max="9984" width="9.140625" style="175"/>
    <col min="9985" max="9985" width="31.5703125" style="175" customWidth="1"/>
    <col min="9986" max="9986" width="9.42578125" style="175" customWidth="1"/>
    <col min="9987" max="9987" width="15.140625" style="175" customWidth="1"/>
    <col min="9988" max="9988" width="16.42578125" style="175" customWidth="1"/>
    <col min="9989" max="9989" width="14.85546875" style="175" customWidth="1"/>
    <col min="9990" max="9990" width="14.140625" style="175" customWidth="1"/>
    <col min="9991" max="9991" width="15" style="175" customWidth="1"/>
    <col min="9992" max="9992" width="14.5703125" style="175" customWidth="1"/>
    <col min="9993" max="9993" width="11.5703125" style="175" customWidth="1"/>
    <col min="9994" max="10240" width="9.140625" style="175"/>
    <col min="10241" max="10241" width="31.5703125" style="175" customWidth="1"/>
    <col min="10242" max="10242" width="9.42578125" style="175" customWidth="1"/>
    <col min="10243" max="10243" width="15.140625" style="175" customWidth="1"/>
    <col min="10244" max="10244" width="16.42578125" style="175" customWidth="1"/>
    <col min="10245" max="10245" width="14.85546875" style="175" customWidth="1"/>
    <col min="10246" max="10246" width="14.140625" style="175" customWidth="1"/>
    <col min="10247" max="10247" width="15" style="175" customWidth="1"/>
    <col min="10248" max="10248" width="14.5703125" style="175" customWidth="1"/>
    <col min="10249" max="10249" width="11.5703125" style="175" customWidth="1"/>
    <col min="10250" max="10496" width="9.140625" style="175"/>
    <col min="10497" max="10497" width="31.5703125" style="175" customWidth="1"/>
    <col min="10498" max="10498" width="9.42578125" style="175" customWidth="1"/>
    <col min="10499" max="10499" width="15.140625" style="175" customWidth="1"/>
    <col min="10500" max="10500" width="16.42578125" style="175" customWidth="1"/>
    <col min="10501" max="10501" width="14.85546875" style="175" customWidth="1"/>
    <col min="10502" max="10502" width="14.140625" style="175" customWidth="1"/>
    <col min="10503" max="10503" width="15" style="175" customWidth="1"/>
    <col min="10504" max="10504" width="14.5703125" style="175" customWidth="1"/>
    <col min="10505" max="10505" width="11.5703125" style="175" customWidth="1"/>
    <col min="10506" max="10752" width="9.140625" style="175"/>
    <col min="10753" max="10753" width="31.5703125" style="175" customWidth="1"/>
    <col min="10754" max="10754" width="9.42578125" style="175" customWidth="1"/>
    <col min="10755" max="10755" width="15.140625" style="175" customWidth="1"/>
    <col min="10756" max="10756" width="16.42578125" style="175" customWidth="1"/>
    <col min="10757" max="10757" width="14.85546875" style="175" customWidth="1"/>
    <col min="10758" max="10758" width="14.140625" style="175" customWidth="1"/>
    <col min="10759" max="10759" width="15" style="175" customWidth="1"/>
    <col min="10760" max="10760" width="14.5703125" style="175" customWidth="1"/>
    <col min="10761" max="10761" width="11.5703125" style="175" customWidth="1"/>
    <col min="10762" max="11008" width="9.140625" style="175"/>
    <col min="11009" max="11009" width="31.5703125" style="175" customWidth="1"/>
    <col min="11010" max="11010" width="9.42578125" style="175" customWidth="1"/>
    <col min="11011" max="11011" width="15.140625" style="175" customWidth="1"/>
    <col min="11012" max="11012" width="16.42578125" style="175" customWidth="1"/>
    <col min="11013" max="11013" width="14.85546875" style="175" customWidth="1"/>
    <col min="11014" max="11014" width="14.140625" style="175" customWidth="1"/>
    <col min="11015" max="11015" width="15" style="175" customWidth="1"/>
    <col min="11016" max="11016" width="14.5703125" style="175" customWidth="1"/>
    <col min="11017" max="11017" width="11.5703125" style="175" customWidth="1"/>
    <col min="11018" max="11264" width="9.140625" style="175"/>
    <col min="11265" max="11265" width="31.5703125" style="175" customWidth="1"/>
    <col min="11266" max="11266" width="9.42578125" style="175" customWidth="1"/>
    <col min="11267" max="11267" width="15.140625" style="175" customWidth="1"/>
    <col min="11268" max="11268" width="16.42578125" style="175" customWidth="1"/>
    <col min="11269" max="11269" width="14.85546875" style="175" customWidth="1"/>
    <col min="11270" max="11270" width="14.140625" style="175" customWidth="1"/>
    <col min="11271" max="11271" width="15" style="175" customWidth="1"/>
    <col min="11272" max="11272" width="14.5703125" style="175" customWidth="1"/>
    <col min="11273" max="11273" width="11.5703125" style="175" customWidth="1"/>
    <col min="11274" max="11520" width="9.140625" style="175"/>
    <col min="11521" max="11521" width="31.5703125" style="175" customWidth="1"/>
    <col min="11522" max="11522" width="9.42578125" style="175" customWidth="1"/>
    <col min="11523" max="11523" width="15.140625" style="175" customWidth="1"/>
    <col min="11524" max="11524" width="16.42578125" style="175" customWidth="1"/>
    <col min="11525" max="11525" width="14.85546875" style="175" customWidth="1"/>
    <col min="11526" max="11526" width="14.140625" style="175" customWidth="1"/>
    <col min="11527" max="11527" width="15" style="175" customWidth="1"/>
    <col min="11528" max="11528" width="14.5703125" style="175" customWidth="1"/>
    <col min="11529" max="11529" width="11.5703125" style="175" customWidth="1"/>
    <col min="11530" max="11776" width="9.140625" style="175"/>
    <col min="11777" max="11777" width="31.5703125" style="175" customWidth="1"/>
    <col min="11778" max="11778" width="9.42578125" style="175" customWidth="1"/>
    <col min="11779" max="11779" width="15.140625" style="175" customWidth="1"/>
    <col min="11780" max="11780" width="16.42578125" style="175" customWidth="1"/>
    <col min="11781" max="11781" width="14.85546875" style="175" customWidth="1"/>
    <col min="11782" max="11782" width="14.140625" style="175" customWidth="1"/>
    <col min="11783" max="11783" width="15" style="175" customWidth="1"/>
    <col min="11784" max="11784" width="14.5703125" style="175" customWidth="1"/>
    <col min="11785" max="11785" width="11.5703125" style="175" customWidth="1"/>
    <col min="11786" max="12032" width="9.140625" style="175"/>
    <col min="12033" max="12033" width="31.5703125" style="175" customWidth="1"/>
    <col min="12034" max="12034" width="9.42578125" style="175" customWidth="1"/>
    <col min="12035" max="12035" width="15.140625" style="175" customWidth="1"/>
    <col min="12036" max="12036" width="16.42578125" style="175" customWidth="1"/>
    <col min="12037" max="12037" width="14.85546875" style="175" customWidth="1"/>
    <col min="12038" max="12038" width="14.140625" style="175" customWidth="1"/>
    <col min="12039" max="12039" width="15" style="175" customWidth="1"/>
    <col min="12040" max="12040" width="14.5703125" style="175" customWidth="1"/>
    <col min="12041" max="12041" width="11.5703125" style="175" customWidth="1"/>
    <col min="12042" max="12288" width="9.140625" style="175"/>
    <col min="12289" max="12289" width="31.5703125" style="175" customWidth="1"/>
    <col min="12290" max="12290" width="9.42578125" style="175" customWidth="1"/>
    <col min="12291" max="12291" width="15.140625" style="175" customWidth="1"/>
    <col min="12292" max="12292" width="16.42578125" style="175" customWidth="1"/>
    <col min="12293" max="12293" width="14.85546875" style="175" customWidth="1"/>
    <col min="12294" max="12294" width="14.140625" style="175" customWidth="1"/>
    <col min="12295" max="12295" width="15" style="175" customWidth="1"/>
    <col min="12296" max="12296" width="14.5703125" style="175" customWidth="1"/>
    <col min="12297" max="12297" width="11.5703125" style="175" customWidth="1"/>
    <col min="12298" max="12544" width="9.140625" style="175"/>
    <col min="12545" max="12545" width="31.5703125" style="175" customWidth="1"/>
    <col min="12546" max="12546" width="9.42578125" style="175" customWidth="1"/>
    <col min="12547" max="12547" width="15.140625" style="175" customWidth="1"/>
    <col min="12548" max="12548" width="16.42578125" style="175" customWidth="1"/>
    <col min="12549" max="12549" width="14.85546875" style="175" customWidth="1"/>
    <col min="12550" max="12550" width="14.140625" style="175" customWidth="1"/>
    <col min="12551" max="12551" width="15" style="175" customWidth="1"/>
    <col min="12552" max="12552" width="14.5703125" style="175" customWidth="1"/>
    <col min="12553" max="12553" width="11.5703125" style="175" customWidth="1"/>
    <col min="12554" max="12800" width="9.140625" style="175"/>
    <col min="12801" max="12801" width="31.5703125" style="175" customWidth="1"/>
    <col min="12802" max="12802" width="9.42578125" style="175" customWidth="1"/>
    <col min="12803" max="12803" width="15.140625" style="175" customWidth="1"/>
    <col min="12804" max="12804" width="16.42578125" style="175" customWidth="1"/>
    <col min="12805" max="12805" width="14.85546875" style="175" customWidth="1"/>
    <col min="12806" max="12806" width="14.140625" style="175" customWidth="1"/>
    <col min="12807" max="12807" width="15" style="175" customWidth="1"/>
    <col min="12808" max="12808" width="14.5703125" style="175" customWidth="1"/>
    <col min="12809" max="12809" width="11.5703125" style="175" customWidth="1"/>
    <col min="12810" max="13056" width="9.140625" style="175"/>
    <col min="13057" max="13057" width="31.5703125" style="175" customWidth="1"/>
    <col min="13058" max="13058" width="9.42578125" style="175" customWidth="1"/>
    <col min="13059" max="13059" width="15.140625" style="175" customWidth="1"/>
    <col min="13060" max="13060" width="16.42578125" style="175" customWidth="1"/>
    <col min="13061" max="13061" width="14.85546875" style="175" customWidth="1"/>
    <col min="13062" max="13062" width="14.140625" style="175" customWidth="1"/>
    <col min="13063" max="13063" width="15" style="175" customWidth="1"/>
    <col min="13064" max="13064" width="14.5703125" style="175" customWidth="1"/>
    <col min="13065" max="13065" width="11.5703125" style="175" customWidth="1"/>
    <col min="13066" max="13312" width="9.140625" style="175"/>
    <col min="13313" max="13313" width="31.5703125" style="175" customWidth="1"/>
    <col min="13314" max="13314" width="9.42578125" style="175" customWidth="1"/>
    <col min="13315" max="13315" width="15.140625" style="175" customWidth="1"/>
    <col min="13316" max="13316" width="16.42578125" style="175" customWidth="1"/>
    <col min="13317" max="13317" width="14.85546875" style="175" customWidth="1"/>
    <col min="13318" max="13318" width="14.140625" style="175" customWidth="1"/>
    <col min="13319" max="13319" width="15" style="175" customWidth="1"/>
    <col min="13320" max="13320" width="14.5703125" style="175" customWidth="1"/>
    <col min="13321" max="13321" width="11.5703125" style="175" customWidth="1"/>
    <col min="13322" max="13568" width="9.140625" style="175"/>
    <col min="13569" max="13569" width="31.5703125" style="175" customWidth="1"/>
    <col min="13570" max="13570" width="9.42578125" style="175" customWidth="1"/>
    <col min="13571" max="13571" width="15.140625" style="175" customWidth="1"/>
    <col min="13572" max="13572" width="16.42578125" style="175" customWidth="1"/>
    <col min="13573" max="13573" width="14.85546875" style="175" customWidth="1"/>
    <col min="13574" max="13574" width="14.140625" style="175" customWidth="1"/>
    <col min="13575" max="13575" width="15" style="175" customWidth="1"/>
    <col min="13576" max="13576" width="14.5703125" style="175" customWidth="1"/>
    <col min="13577" max="13577" width="11.5703125" style="175" customWidth="1"/>
    <col min="13578" max="13824" width="9.140625" style="175"/>
    <col min="13825" max="13825" width="31.5703125" style="175" customWidth="1"/>
    <col min="13826" max="13826" width="9.42578125" style="175" customWidth="1"/>
    <col min="13827" max="13827" width="15.140625" style="175" customWidth="1"/>
    <col min="13828" max="13828" width="16.42578125" style="175" customWidth="1"/>
    <col min="13829" max="13829" width="14.85546875" style="175" customWidth="1"/>
    <col min="13830" max="13830" width="14.140625" style="175" customWidth="1"/>
    <col min="13831" max="13831" width="15" style="175" customWidth="1"/>
    <col min="13832" max="13832" width="14.5703125" style="175" customWidth="1"/>
    <col min="13833" max="13833" width="11.5703125" style="175" customWidth="1"/>
    <col min="13834" max="14080" width="9.140625" style="175"/>
    <col min="14081" max="14081" width="31.5703125" style="175" customWidth="1"/>
    <col min="14082" max="14082" width="9.42578125" style="175" customWidth="1"/>
    <col min="14083" max="14083" width="15.140625" style="175" customWidth="1"/>
    <col min="14084" max="14084" width="16.42578125" style="175" customWidth="1"/>
    <col min="14085" max="14085" width="14.85546875" style="175" customWidth="1"/>
    <col min="14086" max="14086" width="14.140625" style="175" customWidth="1"/>
    <col min="14087" max="14087" width="15" style="175" customWidth="1"/>
    <col min="14088" max="14088" width="14.5703125" style="175" customWidth="1"/>
    <col min="14089" max="14089" width="11.5703125" style="175" customWidth="1"/>
    <col min="14090" max="14336" width="9.140625" style="175"/>
    <col min="14337" max="14337" width="31.5703125" style="175" customWidth="1"/>
    <col min="14338" max="14338" width="9.42578125" style="175" customWidth="1"/>
    <col min="14339" max="14339" width="15.140625" style="175" customWidth="1"/>
    <col min="14340" max="14340" width="16.42578125" style="175" customWidth="1"/>
    <col min="14341" max="14341" width="14.85546875" style="175" customWidth="1"/>
    <col min="14342" max="14342" width="14.140625" style="175" customWidth="1"/>
    <col min="14343" max="14343" width="15" style="175" customWidth="1"/>
    <col min="14344" max="14344" width="14.5703125" style="175" customWidth="1"/>
    <col min="14345" max="14345" width="11.5703125" style="175" customWidth="1"/>
    <col min="14346" max="14592" width="9.140625" style="175"/>
    <col min="14593" max="14593" width="31.5703125" style="175" customWidth="1"/>
    <col min="14594" max="14594" width="9.42578125" style="175" customWidth="1"/>
    <col min="14595" max="14595" width="15.140625" style="175" customWidth="1"/>
    <col min="14596" max="14596" width="16.42578125" style="175" customWidth="1"/>
    <col min="14597" max="14597" width="14.85546875" style="175" customWidth="1"/>
    <col min="14598" max="14598" width="14.140625" style="175" customWidth="1"/>
    <col min="14599" max="14599" width="15" style="175" customWidth="1"/>
    <col min="14600" max="14600" width="14.5703125" style="175" customWidth="1"/>
    <col min="14601" max="14601" width="11.5703125" style="175" customWidth="1"/>
    <col min="14602" max="14848" width="9.140625" style="175"/>
    <col min="14849" max="14849" width="31.5703125" style="175" customWidth="1"/>
    <col min="14850" max="14850" width="9.42578125" style="175" customWidth="1"/>
    <col min="14851" max="14851" width="15.140625" style="175" customWidth="1"/>
    <col min="14852" max="14852" width="16.42578125" style="175" customWidth="1"/>
    <col min="14853" max="14853" width="14.85546875" style="175" customWidth="1"/>
    <col min="14854" max="14854" width="14.140625" style="175" customWidth="1"/>
    <col min="14855" max="14855" width="15" style="175" customWidth="1"/>
    <col min="14856" max="14856" width="14.5703125" style="175" customWidth="1"/>
    <col min="14857" max="14857" width="11.5703125" style="175" customWidth="1"/>
    <col min="14858" max="15104" width="9.140625" style="175"/>
    <col min="15105" max="15105" width="31.5703125" style="175" customWidth="1"/>
    <col min="15106" max="15106" width="9.42578125" style="175" customWidth="1"/>
    <col min="15107" max="15107" width="15.140625" style="175" customWidth="1"/>
    <col min="15108" max="15108" width="16.42578125" style="175" customWidth="1"/>
    <col min="15109" max="15109" width="14.85546875" style="175" customWidth="1"/>
    <col min="15110" max="15110" width="14.140625" style="175" customWidth="1"/>
    <col min="15111" max="15111" width="15" style="175" customWidth="1"/>
    <col min="15112" max="15112" width="14.5703125" style="175" customWidth="1"/>
    <col min="15113" max="15113" width="11.5703125" style="175" customWidth="1"/>
    <col min="15114" max="15360" width="9.140625" style="175"/>
    <col min="15361" max="15361" width="31.5703125" style="175" customWidth="1"/>
    <col min="15362" max="15362" width="9.42578125" style="175" customWidth="1"/>
    <col min="15363" max="15363" width="15.140625" style="175" customWidth="1"/>
    <col min="15364" max="15364" width="16.42578125" style="175" customWidth="1"/>
    <col min="15365" max="15365" width="14.85546875" style="175" customWidth="1"/>
    <col min="15366" max="15366" width="14.140625" style="175" customWidth="1"/>
    <col min="15367" max="15367" width="15" style="175" customWidth="1"/>
    <col min="15368" max="15368" width="14.5703125" style="175" customWidth="1"/>
    <col min="15369" max="15369" width="11.5703125" style="175" customWidth="1"/>
    <col min="15370" max="15616" width="9.140625" style="175"/>
    <col min="15617" max="15617" width="31.5703125" style="175" customWidth="1"/>
    <col min="15618" max="15618" width="9.42578125" style="175" customWidth="1"/>
    <col min="15619" max="15619" width="15.140625" style="175" customWidth="1"/>
    <col min="15620" max="15620" width="16.42578125" style="175" customWidth="1"/>
    <col min="15621" max="15621" width="14.85546875" style="175" customWidth="1"/>
    <col min="15622" max="15622" width="14.140625" style="175" customWidth="1"/>
    <col min="15623" max="15623" width="15" style="175" customWidth="1"/>
    <col min="15624" max="15624" width="14.5703125" style="175" customWidth="1"/>
    <col min="15625" max="15625" width="11.5703125" style="175" customWidth="1"/>
    <col min="15626" max="15872" width="9.140625" style="175"/>
    <col min="15873" max="15873" width="31.5703125" style="175" customWidth="1"/>
    <col min="15874" max="15874" width="9.42578125" style="175" customWidth="1"/>
    <col min="15875" max="15875" width="15.140625" style="175" customWidth="1"/>
    <col min="15876" max="15876" width="16.42578125" style="175" customWidth="1"/>
    <col min="15877" max="15877" width="14.85546875" style="175" customWidth="1"/>
    <col min="15878" max="15878" width="14.140625" style="175" customWidth="1"/>
    <col min="15879" max="15879" width="15" style="175" customWidth="1"/>
    <col min="15880" max="15880" width="14.5703125" style="175" customWidth="1"/>
    <col min="15881" max="15881" width="11.5703125" style="175" customWidth="1"/>
    <col min="15882" max="16128" width="9.140625" style="175"/>
    <col min="16129" max="16129" width="31.5703125" style="175" customWidth="1"/>
    <col min="16130" max="16130" width="9.42578125" style="175" customWidth="1"/>
    <col min="16131" max="16131" width="15.140625" style="175" customWidth="1"/>
    <col min="16132" max="16132" width="16.42578125" style="175" customWidth="1"/>
    <col min="16133" max="16133" width="14.85546875" style="175" customWidth="1"/>
    <col min="16134" max="16134" width="14.140625" style="175" customWidth="1"/>
    <col min="16135" max="16135" width="15" style="175" customWidth="1"/>
    <col min="16136" max="16136" width="14.5703125" style="175" customWidth="1"/>
    <col min="16137" max="16137" width="11.5703125" style="175" customWidth="1"/>
    <col min="16138" max="16384" width="9.140625" style="175"/>
  </cols>
  <sheetData>
    <row r="1" spans="1:9" ht="26.25">
      <c r="A1" s="522" t="s">
        <v>169</v>
      </c>
      <c r="B1" s="522"/>
      <c r="C1" s="522"/>
      <c r="D1" s="522"/>
      <c r="E1" s="522"/>
      <c r="F1" s="522"/>
      <c r="G1" s="522"/>
      <c r="H1" s="522"/>
    </row>
    <row r="2" spans="1:9">
      <c r="A2" s="523" t="s">
        <v>170</v>
      </c>
      <c r="B2" s="523"/>
      <c r="C2" s="523"/>
      <c r="D2" s="523"/>
      <c r="E2" s="523"/>
      <c r="F2" s="523"/>
      <c r="G2" s="523"/>
      <c r="H2" s="523"/>
    </row>
    <row r="3" spans="1:9" ht="15.75" customHeight="1"/>
    <row r="4" spans="1:9" ht="24" customHeight="1">
      <c r="A4" s="524" t="s">
        <v>14</v>
      </c>
      <c r="B4" s="527" t="s">
        <v>171</v>
      </c>
      <c r="C4" s="527" t="s">
        <v>172</v>
      </c>
      <c r="D4" s="530" t="s">
        <v>173</v>
      </c>
      <c r="E4" s="530"/>
      <c r="F4" s="530"/>
      <c r="G4" s="530"/>
      <c r="H4" s="531"/>
    </row>
    <row r="5" spans="1:9" ht="30.75" customHeight="1">
      <c r="A5" s="525"/>
      <c r="B5" s="528"/>
      <c r="C5" s="528"/>
      <c r="D5" s="532" t="s">
        <v>174</v>
      </c>
      <c r="E5" s="534" t="s">
        <v>175</v>
      </c>
      <c r="F5" s="534"/>
      <c r="G5" s="534"/>
      <c r="H5" s="535"/>
    </row>
    <row r="6" spans="1:9" s="179" customFormat="1" ht="84">
      <c r="A6" s="526"/>
      <c r="B6" s="529"/>
      <c r="C6" s="176"/>
      <c r="D6" s="533"/>
      <c r="E6" s="177" t="s">
        <v>176</v>
      </c>
      <c r="F6" s="178" t="s">
        <v>177</v>
      </c>
      <c r="G6" s="178" t="s">
        <v>178</v>
      </c>
      <c r="H6" s="177" t="s">
        <v>5</v>
      </c>
    </row>
    <row r="7" spans="1:9">
      <c r="A7" s="180" t="s">
        <v>179</v>
      </c>
      <c r="B7" s="181"/>
      <c r="C7" s="182">
        <v>177620400</v>
      </c>
      <c r="D7" s="182">
        <v>25443900</v>
      </c>
      <c r="E7" s="183">
        <v>103590100</v>
      </c>
      <c r="F7" s="183">
        <v>48586400</v>
      </c>
      <c r="G7" s="183">
        <v>0</v>
      </c>
      <c r="H7" s="183">
        <f t="shared" ref="H7:H16" si="0">SUM(E7:G7)</f>
        <v>152176500</v>
      </c>
      <c r="I7" s="184"/>
    </row>
    <row r="8" spans="1:9">
      <c r="A8" s="185" t="s">
        <v>180</v>
      </c>
      <c r="B8" s="186">
        <v>18</v>
      </c>
      <c r="C8" s="187">
        <v>7587100</v>
      </c>
      <c r="D8" s="187">
        <v>6491700</v>
      </c>
      <c r="E8" s="187">
        <v>470500</v>
      </c>
      <c r="F8" s="187">
        <v>0</v>
      </c>
      <c r="G8" s="187">
        <v>624900</v>
      </c>
      <c r="H8" s="187">
        <f t="shared" si="0"/>
        <v>1095400</v>
      </c>
      <c r="I8" s="184"/>
    </row>
    <row r="9" spans="1:9">
      <c r="A9" s="185" t="s">
        <v>181</v>
      </c>
      <c r="B9" s="186">
        <v>20</v>
      </c>
      <c r="C9" s="187">
        <v>7693800</v>
      </c>
      <c r="D9" s="187">
        <v>7185800</v>
      </c>
      <c r="E9" s="187">
        <v>407800</v>
      </c>
      <c r="F9" s="187">
        <v>0</v>
      </c>
      <c r="G9" s="187">
        <v>100200</v>
      </c>
      <c r="H9" s="187">
        <f t="shared" si="0"/>
        <v>508000</v>
      </c>
      <c r="I9" s="184"/>
    </row>
    <row r="10" spans="1:9">
      <c r="A10" s="185" t="s">
        <v>182</v>
      </c>
      <c r="B10" s="186">
        <v>16</v>
      </c>
      <c r="C10" s="187">
        <v>8104100</v>
      </c>
      <c r="D10" s="187">
        <v>6411500</v>
      </c>
      <c r="E10" s="187">
        <v>637600</v>
      </c>
      <c r="F10" s="187">
        <v>500000</v>
      </c>
      <c r="G10" s="187">
        <v>555000</v>
      </c>
      <c r="H10" s="187">
        <f t="shared" si="0"/>
        <v>1692600</v>
      </c>
      <c r="I10" s="184"/>
    </row>
    <row r="11" spans="1:9">
      <c r="A11" s="185" t="s">
        <v>183</v>
      </c>
      <c r="B11" s="186">
        <v>10</v>
      </c>
      <c r="C11" s="187">
        <v>4573200</v>
      </c>
      <c r="D11" s="187">
        <v>4208100</v>
      </c>
      <c r="E11" s="187">
        <v>321100</v>
      </c>
      <c r="F11" s="187">
        <v>0</v>
      </c>
      <c r="G11" s="187">
        <v>44000</v>
      </c>
      <c r="H11" s="187">
        <f t="shared" si="0"/>
        <v>365100</v>
      </c>
      <c r="I11" s="184"/>
    </row>
    <row r="12" spans="1:9">
      <c r="A12" s="185" t="s">
        <v>184</v>
      </c>
      <c r="B12" s="186">
        <v>24</v>
      </c>
      <c r="C12" s="187">
        <v>12127300</v>
      </c>
      <c r="D12" s="187">
        <v>8288600</v>
      </c>
      <c r="E12" s="187">
        <v>415600</v>
      </c>
      <c r="F12" s="187">
        <v>2061200</v>
      </c>
      <c r="G12" s="187">
        <v>1361900</v>
      </c>
      <c r="H12" s="187">
        <f t="shared" si="0"/>
        <v>3838700</v>
      </c>
      <c r="I12" s="184"/>
    </row>
    <row r="13" spans="1:9">
      <c r="A13" s="185" t="s">
        <v>185</v>
      </c>
      <c r="B13" s="186">
        <v>79</v>
      </c>
      <c r="C13" s="187">
        <v>24314600</v>
      </c>
      <c r="D13" s="187">
        <v>19572000</v>
      </c>
      <c r="E13" s="187">
        <v>3952600</v>
      </c>
      <c r="F13" s="187">
        <v>500000</v>
      </c>
      <c r="G13" s="187">
        <v>290000</v>
      </c>
      <c r="H13" s="187">
        <f t="shared" si="0"/>
        <v>4742600</v>
      </c>
      <c r="I13" s="184"/>
    </row>
    <row r="14" spans="1:9">
      <c r="A14" s="185" t="s">
        <v>186</v>
      </c>
      <c r="B14" s="186">
        <v>9</v>
      </c>
      <c r="C14" s="187">
        <v>3679300</v>
      </c>
      <c r="D14" s="187">
        <v>3237200</v>
      </c>
      <c r="E14" s="187">
        <v>162100</v>
      </c>
      <c r="F14" s="187">
        <v>200000</v>
      </c>
      <c r="G14" s="187">
        <v>80000</v>
      </c>
      <c r="H14" s="187">
        <f t="shared" si="0"/>
        <v>442100</v>
      </c>
      <c r="I14" s="184"/>
    </row>
    <row r="15" spans="1:9">
      <c r="A15" s="185" t="s">
        <v>187</v>
      </c>
      <c r="B15" s="186">
        <v>4</v>
      </c>
      <c r="C15" s="187">
        <v>4132300</v>
      </c>
      <c r="D15" s="187">
        <v>1102300</v>
      </c>
      <c r="E15" s="187">
        <v>1744000</v>
      </c>
      <c r="F15" s="187">
        <v>30000</v>
      </c>
      <c r="G15" s="187">
        <v>1256000</v>
      </c>
      <c r="H15" s="187">
        <f t="shared" si="0"/>
        <v>3030000</v>
      </c>
      <c r="I15" s="184"/>
    </row>
    <row r="16" spans="1:9">
      <c r="A16" s="188" t="s">
        <v>188</v>
      </c>
      <c r="B16" s="189">
        <v>4</v>
      </c>
      <c r="C16" s="190">
        <v>1445400</v>
      </c>
      <c r="D16" s="190">
        <v>1382600</v>
      </c>
      <c r="E16" s="190">
        <v>12000</v>
      </c>
      <c r="F16" s="190">
        <v>0</v>
      </c>
      <c r="G16" s="190">
        <v>50800</v>
      </c>
      <c r="H16" s="190">
        <f t="shared" si="0"/>
        <v>62800</v>
      </c>
      <c r="I16" s="184"/>
    </row>
    <row r="17" spans="1:9">
      <c r="A17" s="191" t="s">
        <v>5</v>
      </c>
      <c r="B17" s="191">
        <f t="shared" ref="B17:G17" si="1">SUM(B7:B16)</f>
        <v>184</v>
      </c>
      <c r="C17" s="192">
        <f t="shared" si="1"/>
        <v>251277500</v>
      </c>
      <c r="D17" s="192">
        <f t="shared" si="1"/>
        <v>83323700</v>
      </c>
      <c r="E17" s="192">
        <f t="shared" si="1"/>
        <v>111713400</v>
      </c>
      <c r="F17" s="192">
        <f t="shared" si="1"/>
        <v>51877600</v>
      </c>
      <c r="G17" s="192">
        <f t="shared" si="1"/>
        <v>4362800</v>
      </c>
      <c r="H17" s="192">
        <f>SUM(E17:G17)</f>
        <v>167953800</v>
      </c>
      <c r="I17" s="184"/>
    </row>
  </sheetData>
  <mergeCells count="8">
    <mergeCell ref="A1:H1"/>
    <mergeCell ref="A2:H2"/>
    <mergeCell ref="A4:A6"/>
    <mergeCell ref="B4:B6"/>
    <mergeCell ref="C4:C5"/>
    <mergeCell ref="D4:H4"/>
    <mergeCell ref="D5:D6"/>
    <mergeCell ref="E5:H5"/>
  </mergeCells>
  <pageMargins left="0.59055118110236227" right="0.5905511811023622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20"/>
  <sheetViews>
    <sheetView view="pageBreakPreview" zoomScale="80" zoomScaleNormal="80" zoomScaleSheetLayoutView="80" workbookViewId="0">
      <pane ySplit="5" topLeftCell="A111" activePane="bottomLeft" state="frozen"/>
      <selection activeCell="A114" sqref="A114"/>
      <selection pane="bottomLeft" activeCell="A114" sqref="A114"/>
    </sheetView>
  </sheetViews>
  <sheetFormatPr defaultColWidth="9.140625" defaultRowHeight="21"/>
  <cols>
    <col min="1" max="1" width="8.42578125" style="271" customWidth="1"/>
    <col min="2" max="2" width="42.28515625" style="281" customWidth="1"/>
    <col min="3" max="3" width="38.7109375" style="271" customWidth="1"/>
    <col min="4" max="4" width="38.28515625" style="271" customWidth="1"/>
    <col min="5" max="5" width="18.85546875" style="271" customWidth="1"/>
    <col min="6" max="7" width="17.42578125" style="271" customWidth="1"/>
    <col min="8" max="8" width="19.140625" style="271" customWidth="1"/>
    <col min="9" max="9" width="15.85546875" style="271" hidden="1" customWidth="1"/>
    <col min="10" max="11" width="15.7109375" style="271" hidden="1" customWidth="1"/>
    <col min="12" max="12" width="17.28515625" style="271" customWidth="1"/>
    <col min="13" max="13" width="16.7109375" style="271" customWidth="1"/>
    <col min="14" max="14" width="17.5703125" style="271" customWidth="1"/>
    <col min="15" max="15" width="26.85546875" style="271" customWidth="1"/>
    <col min="16" max="16" width="8.85546875" style="271" customWidth="1"/>
    <col min="17" max="17" width="15.85546875" style="271" customWidth="1"/>
    <col min="18" max="19" width="15.7109375" style="271" customWidth="1"/>
    <col min="20" max="16384" width="9.140625" style="271"/>
  </cols>
  <sheetData>
    <row r="1" spans="1:19">
      <c r="I1" s="317"/>
      <c r="J1" s="317"/>
      <c r="K1" s="317"/>
    </row>
    <row r="2" spans="1:19" ht="26.25">
      <c r="A2" s="382" t="s">
        <v>962</v>
      </c>
      <c r="B2" s="382"/>
      <c r="C2" s="382"/>
      <c r="D2" s="382"/>
      <c r="E2" s="382"/>
      <c r="F2" s="382"/>
      <c r="G2" s="382"/>
      <c r="H2" s="382"/>
      <c r="I2" s="382"/>
      <c r="J2" s="318"/>
      <c r="K2" s="318"/>
    </row>
    <row r="3" spans="1:19">
      <c r="I3" s="317"/>
      <c r="J3" s="317"/>
      <c r="K3" s="317"/>
    </row>
    <row r="4" spans="1:19" ht="43.5" customHeight="1">
      <c r="A4" s="383" t="s">
        <v>498</v>
      </c>
      <c r="B4" s="383" t="s">
        <v>953</v>
      </c>
      <c r="C4" s="383" t="s">
        <v>963</v>
      </c>
      <c r="D4" s="383" t="s">
        <v>913</v>
      </c>
      <c r="E4" s="386" t="s">
        <v>500</v>
      </c>
      <c r="F4" s="388" t="s">
        <v>501</v>
      </c>
      <c r="G4" s="389"/>
      <c r="H4" s="390"/>
      <c r="I4" s="388" t="s">
        <v>916</v>
      </c>
      <c r="J4" s="389"/>
      <c r="K4" s="390"/>
      <c r="L4" s="394" t="s">
        <v>960</v>
      </c>
      <c r="M4" s="395"/>
      <c r="N4" s="395"/>
      <c r="O4" s="396" t="s">
        <v>961</v>
      </c>
      <c r="P4" s="397"/>
      <c r="Q4" s="395" t="s">
        <v>503</v>
      </c>
      <c r="R4" s="395"/>
      <c r="S4" s="395"/>
    </row>
    <row r="5" spans="1:19">
      <c r="A5" s="384"/>
      <c r="B5" s="384"/>
      <c r="C5" s="385"/>
      <c r="D5" s="384"/>
      <c r="E5" s="387"/>
      <c r="F5" s="284" t="s">
        <v>504</v>
      </c>
      <c r="G5" s="284" t="s">
        <v>505</v>
      </c>
      <c r="H5" s="284" t="s">
        <v>5</v>
      </c>
      <c r="I5" s="284" t="s">
        <v>504</v>
      </c>
      <c r="J5" s="284" t="s">
        <v>505</v>
      </c>
      <c r="K5" s="284" t="s">
        <v>5</v>
      </c>
      <c r="L5" s="285" t="s">
        <v>504</v>
      </c>
      <c r="M5" s="285" t="s">
        <v>505</v>
      </c>
      <c r="N5" s="285" t="s">
        <v>5</v>
      </c>
      <c r="O5" s="398"/>
      <c r="P5" s="399"/>
      <c r="Q5" s="285" t="s">
        <v>504</v>
      </c>
      <c r="R5" s="285" t="s">
        <v>505</v>
      </c>
      <c r="S5" s="285" t="s">
        <v>5</v>
      </c>
    </row>
    <row r="6" spans="1:19" s="335" customFormat="1">
      <c r="A6" s="330" t="s">
        <v>238</v>
      </c>
      <c r="B6" s="331"/>
      <c r="C6" s="332"/>
      <c r="D6" s="331"/>
      <c r="E6" s="333"/>
      <c r="F6" s="334"/>
      <c r="G6" s="334"/>
      <c r="H6" s="334"/>
      <c r="I6" s="334"/>
      <c r="J6" s="334"/>
      <c r="K6" s="334"/>
      <c r="L6" s="334"/>
      <c r="M6" s="334"/>
      <c r="N6" s="334"/>
      <c r="O6" s="339"/>
      <c r="P6" s="338"/>
      <c r="Q6" s="334"/>
      <c r="R6" s="334"/>
      <c r="S6" s="334"/>
    </row>
    <row r="7" spans="1:19" s="293" customFormat="1" ht="63">
      <c r="A7" s="287" t="s">
        <v>506</v>
      </c>
      <c r="B7" s="288" t="s">
        <v>507</v>
      </c>
      <c r="C7" s="289" t="s">
        <v>508</v>
      </c>
      <c r="D7" s="290" t="s">
        <v>509</v>
      </c>
      <c r="E7" s="320" t="s">
        <v>510</v>
      </c>
      <c r="F7" s="325">
        <v>203351900</v>
      </c>
      <c r="G7" s="325">
        <v>47903600</v>
      </c>
      <c r="H7" s="325">
        <f>+F7+G7</f>
        <v>251255500</v>
      </c>
      <c r="I7" s="292">
        <v>420988600</v>
      </c>
      <c r="J7" s="292">
        <v>47903600</v>
      </c>
      <c r="K7" s="292">
        <f>+I7+J7</f>
        <v>468892200</v>
      </c>
      <c r="L7" s="292">
        <v>209074044.29999998</v>
      </c>
      <c r="M7" s="292">
        <v>21662980.649999999</v>
      </c>
      <c r="N7" s="292">
        <f>+L7+M7</f>
        <v>230737024.94999999</v>
      </c>
      <c r="O7" s="342" t="s">
        <v>954</v>
      </c>
      <c r="P7" s="344">
        <v>0.5</v>
      </c>
      <c r="Q7" s="292">
        <f>+F7-L7</f>
        <v>-5722144.2999999821</v>
      </c>
      <c r="R7" s="292">
        <f>+G7-M7</f>
        <v>26240619.350000001</v>
      </c>
      <c r="S7" s="292">
        <f>+Q7+R7</f>
        <v>20518475.050000019</v>
      </c>
    </row>
    <row r="8" spans="1:19" s="335" customFormat="1">
      <c r="A8" s="330" t="s">
        <v>915</v>
      </c>
      <c r="B8" s="331"/>
      <c r="C8" s="332"/>
      <c r="D8" s="331"/>
      <c r="E8" s="333"/>
      <c r="F8" s="334"/>
      <c r="G8" s="334"/>
      <c r="H8" s="334"/>
      <c r="I8" s="334"/>
      <c r="J8" s="334"/>
      <c r="K8" s="334"/>
      <c r="L8" s="334"/>
      <c r="M8" s="334"/>
      <c r="N8" s="334"/>
      <c r="O8" s="339"/>
      <c r="P8" s="345"/>
      <c r="Q8" s="334"/>
      <c r="R8" s="334"/>
      <c r="S8" s="334"/>
    </row>
    <row r="9" spans="1:19" s="293" customFormat="1" ht="231">
      <c r="A9" s="287" t="s">
        <v>511</v>
      </c>
      <c r="B9" s="289" t="s">
        <v>512</v>
      </c>
      <c r="C9" s="289" t="s">
        <v>513</v>
      </c>
      <c r="D9" s="290" t="s">
        <v>514</v>
      </c>
      <c r="E9" s="320" t="s">
        <v>510</v>
      </c>
      <c r="F9" s="325">
        <v>892000</v>
      </c>
      <c r="G9" s="325">
        <v>9627700</v>
      </c>
      <c r="H9" s="325">
        <f t="shared" ref="H9:H76" si="0">+F9+G9</f>
        <v>10519700</v>
      </c>
      <c r="I9" s="292"/>
      <c r="J9" s="292"/>
      <c r="K9" s="292">
        <f t="shared" ref="K9:K76" si="1">+I9+J9</f>
        <v>0</v>
      </c>
      <c r="L9" s="292">
        <v>422539</v>
      </c>
      <c r="M9" s="292">
        <v>4413376.91</v>
      </c>
      <c r="N9" s="292">
        <f t="shared" ref="N9:N76" si="2">+L9+M9</f>
        <v>4835915.91</v>
      </c>
      <c r="O9" s="341" t="s">
        <v>954</v>
      </c>
      <c r="P9" s="344">
        <f>+N9/H9</f>
        <v>0.45970093348669638</v>
      </c>
      <c r="Q9" s="292">
        <f t="shared" ref="Q9:Q19" si="3">+F9-L9</f>
        <v>469461</v>
      </c>
      <c r="R9" s="292">
        <f t="shared" ref="R9:R19" si="4">+G9-M9</f>
        <v>5214323.09</v>
      </c>
      <c r="S9" s="292">
        <f t="shared" ref="S9:S76" si="5">+Q9+R9</f>
        <v>5683784.0899999999</v>
      </c>
    </row>
    <row r="10" spans="1:19" s="293" customFormat="1" ht="189">
      <c r="A10" s="287" t="s">
        <v>515</v>
      </c>
      <c r="B10" s="289" t="s">
        <v>516</v>
      </c>
      <c r="C10" s="289" t="s">
        <v>517</v>
      </c>
      <c r="D10" s="290" t="s">
        <v>518</v>
      </c>
      <c r="E10" s="320" t="s">
        <v>510</v>
      </c>
      <c r="F10" s="325">
        <v>0</v>
      </c>
      <c r="G10" s="325">
        <v>8274900</v>
      </c>
      <c r="H10" s="325">
        <f>+F10+G10</f>
        <v>8274900</v>
      </c>
      <c r="I10" s="292"/>
      <c r="J10" s="292"/>
      <c r="K10" s="292">
        <f t="shared" si="1"/>
        <v>0</v>
      </c>
      <c r="L10" s="292"/>
      <c r="M10" s="292">
        <v>4115202</v>
      </c>
      <c r="N10" s="292">
        <f t="shared" si="2"/>
        <v>4115202</v>
      </c>
      <c r="O10" s="341" t="s">
        <v>954</v>
      </c>
      <c r="P10" s="344">
        <f t="shared" ref="P10:P24" si="6">+N10/H10</f>
        <v>0.49731138744879094</v>
      </c>
      <c r="Q10" s="292">
        <f t="shared" si="3"/>
        <v>0</v>
      </c>
      <c r="R10" s="292">
        <f t="shared" si="4"/>
        <v>4159698</v>
      </c>
      <c r="S10" s="292">
        <f t="shared" si="5"/>
        <v>4159698</v>
      </c>
    </row>
    <row r="11" spans="1:19" s="293" customFormat="1" ht="189">
      <c r="A11" s="287" t="s">
        <v>519</v>
      </c>
      <c r="B11" s="289" t="s">
        <v>520</v>
      </c>
      <c r="C11" s="289" t="s">
        <v>521</v>
      </c>
      <c r="D11" s="290" t="s">
        <v>522</v>
      </c>
      <c r="E11" s="320" t="s">
        <v>510</v>
      </c>
      <c r="F11" s="325">
        <v>10000</v>
      </c>
      <c r="G11" s="325">
        <v>531500</v>
      </c>
      <c r="H11" s="325">
        <f t="shared" si="0"/>
        <v>541500</v>
      </c>
      <c r="I11" s="292"/>
      <c r="J11" s="292"/>
      <c r="K11" s="292">
        <f t="shared" si="1"/>
        <v>0</v>
      </c>
      <c r="L11" s="292">
        <v>10000</v>
      </c>
      <c r="M11" s="292">
        <v>235960</v>
      </c>
      <c r="N11" s="292">
        <f t="shared" si="2"/>
        <v>245960</v>
      </c>
      <c r="O11" s="341" t="s">
        <v>954</v>
      </c>
      <c r="P11" s="344">
        <f t="shared" si="6"/>
        <v>0.45421975992613112</v>
      </c>
      <c r="Q11" s="292">
        <f t="shared" si="3"/>
        <v>0</v>
      </c>
      <c r="R11" s="292">
        <f t="shared" si="4"/>
        <v>295540</v>
      </c>
      <c r="S11" s="292">
        <f t="shared" si="5"/>
        <v>295540</v>
      </c>
    </row>
    <row r="12" spans="1:19" s="293" customFormat="1" ht="147">
      <c r="A12" s="287" t="s">
        <v>523</v>
      </c>
      <c r="B12" s="289" t="s">
        <v>524</v>
      </c>
      <c r="C12" s="289" t="s">
        <v>525</v>
      </c>
      <c r="D12" s="290" t="s">
        <v>526</v>
      </c>
      <c r="E12" s="320" t="s">
        <v>510</v>
      </c>
      <c r="F12" s="325">
        <v>521500</v>
      </c>
      <c r="G12" s="325">
        <v>615100</v>
      </c>
      <c r="H12" s="325">
        <f t="shared" si="0"/>
        <v>1136600</v>
      </c>
      <c r="I12" s="292"/>
      <c r="J12" s="292"/>
      <c r="K12" s="292">
        <f t="shared" si="1"/>
        <v>0</v>
      </c>
      <c r="L12" s="292">
        <v>252292</v>
      </c>
      <c r="M12" s="292">
        <v>603237</v>
      </c>
      <c r="N12" s="292">
        <f t="shared" si="2"/>
        <v>855529</v>
      </c>
      <c r="O12" s="341" t="s">
        <v>954</v>
      </c>
      <c r="P12" s="344">
        <v>0.5</v>
      </c>
      <c r="Q12" s="292">
        <f t="shared" si="3"/>
        <v>269208</v>
      </c>
      <c r="R12" s="292">
        <f t="shared" si="4"/>
        <v>11863</v>
      </c>
      <c r="S12" s="292">
        <f t="shared" si="5"/>
        <v>281071</v>
      </c>
    </row>
    <row r="13" spans="1:19" s="293" customFormat="1" ht="189">
      <c r="A13" s="287" t="s">
        <v>527</v>
      </c>
      <c r="B13" s="289" t="s">
        <v>528</v>
      </c>
      <c r="C13" s="289" t="s">
        <v>529</v>
      </c>
      <c r="D13" s="290" t="s">
        <v>530</v>
      </c>
      <c r="E13" s="320" t="s">
        <v>510</v>
      </c>
      <c r="F13" s="325">
        <v>2318600</v>
      </c>
      <c r="G13" s="325">
        <v>188500</v>
      </c>
      <c r="H13" s="325">
        <f t="shared" si="0"/>
        <v>2507100</v>
      </c>
      <c r="I13" s="292"/>
      <c r="J13" s="292"/>
      <c r="K13" s="292">
        <f t="shared" si="1"/>
        <v>0</v>
      </c>
      <c r="L13" s="292">
        <v>1013104.16</v>
      </c>
      <c r="M13" s="292">
        <v>136700</v>
      </c>
      <c r="N13" s="292">
        <f t="shared" si="2"/>
        <v>1149804.1600000001</v>
      </c>
      <c r="O13" s="341" t="s">
        <v>954</v>
      </c>
      <c r="P13" s="344">
        <f t="shared" si="6"/>
        <v>0.45861918551314274</v>
      </c>
      <c r="Q13" s="292">
        <f t="shared" si="3"/>
        <v>1305495.8399999999</v>
      </c>
      <c r="R13" s="292">
        <f t="shared" si="4"/>
        <v>51800</v>
      </c>
      <c r="S13" s="292">
        <f t="shared" si="5"/>
        <v>1357295.8399999999</v>
      </c>
    </row>
    <row r="14" spans="1:19" s="293" customFormat="1" ht="84">
      <c r="A14" s="287" t="s">
        <v>531</v>
      </c>
      <c r="B14" s="289" t="s">
        <v>532</v>
      </c>
      <c r="C14" s="289" t="s">
        <v>533</v>
      </c>
      <c r="D14" s="290" t="s">
        <v>534</v>
      </c>
      <c r="E14" s="320" t="s">
        <v>510</v>
      </c>
      <c r="F14" s="325">
        <v>15000</v>
      </c>
      <c r="G14" s="325">
        <v>1344500</v>
      </c>
      <c r="H14" s="325">
        <f t="shared" si="0"/>
        <v>1359500</v>
      </c>
      <c r="I14" s="292"/>
      <c r="J14" s="292"/>
      <c r="K14" s="292">
        <f t="shared" si="1"/>
        <v>0</v>
      </c>
      <c r="L14" s="292">
        <v>0</v>
      </c>
      <c r="M14" s="292">
        <v>198660</v>
      </c>
      <c r="N14" s="292">
        <f t="shared" si="2"/>
        <v>198660</v>
      </c>
      <c r="O14" s="341" t="s">
        <v>954</v>
      </c>
      <c r="P14" s="344">
        <f t="shared" si="6"/>
        <v>0.14612725266642149</v>
      </c>
      <c r="Q14" s="292">
        <f t="shared" si="3"/>
        <v>15000</v>
      </c>
      <c r="R14" s="292">
        <f t="shared" si="4"/>
        <v>1145840</v>
      </c>
      <c r="S14" s="292">
        <f t="shared" si="5"/>
        <v>1160840</v>
      </c>
    </row>
    <row r="15" spans="1:19" s="293" customFormat="1" ht="126">
      <c r="A15" s="287" t="s">
        <v>535</v>
      </c>
      <c r="B15" s="289" t="s">
        <v>536</v>
      </c>
      <c r="C15" s="289" t="s">
        <v>537</v>
      </c>
      <c r="D15" s="290" t="s">
        <v>538</v>
      </c>
      <c r="E15" s="320" t="s">
        <v>510</v>
      </c>
      <c r="F15" s="325">
        <v>1020800</v>
      </c>
      <c r="G15" s="325">
        <v>6000200</v>
      </c>
      <c r="H15" s="325">
        <f t="shared" si="0"/>
        <v>7021000</v>
      </c>
      <c r="I15" s="292"/>
      <c r="J15" s="292"/>
      <c r="K15" s="292">
        <f t="shared" si="1"/>
        <v>0</v>
      </c>
      <c r="L15" s="292">
        <v>649601</v>
      </c>
      <c r="M15" s="292">
        <v>2534679</v>
      </c>
      <c r="N15" s="292">
        <f t="shared" si="2"/>
        <v>3184280</v>
      </c>
      <c r="O15" s="341" t="s">
        <v>954</v>
      </c>
      <c r="P15" s="344">
        <f t="shared" si="6"/>
        <v>0.45353653325737076</v>
      </c>
      <c r="Q15" s="292">
        <f t="shared" si="3"/>
        <v>371199</v>
      </c>
      <c r="R15" s="292">
        <f t="shared" si="4"/>
        <v>3465521</v>
      </c>
      <c r="S15" s="292">
        <f t="shared" si="5"/>
        <v>3836720</v>
      </c>
    </row>
    <row r="16" spans="1:19" s="293" customFormat="1" ht="105">
      <c r="A16" s="287" t="s">
        <v>539</v>
      </c>
      <c r="B16" s="289" t="s">
        <v>540</v>
      </c>
      <c r="C16" s="289" t="s">
        <v>541</v>
      </c>
      <c r="D16" s="290" t="s">
        <v>542</v>
      </c>
      <c r="E16" s="320" t="s">
        <v>510</v>
      </c>
      <c r="F16" s="325">
        <v>2905800</v>
      </c>
      <c r="G16" s="325">
        <v>8188600</v>
      </c>
      <c r="H16" s="325">
        <f t="shared" si="0"/>
        <v>11094400</v>
      </c>
      <c r="I16" s="292"/>
      <c r="J16" s="292"/>
      <c r="K16" s="292">
        <f t="shared" si="1"/>
        <v>0</v>
      </c>
      <c r="L16" s="292">
        <v>1545046.19</v>
      </c>
      <c r="M16" s="292">
        <v>4278870.4100000011</v>
      </c>
      <c r="N16" s="292">
        <f t="shared" si="2"/>
        <v>5823916.6000000015</v>
      </c>
      <c r="O16" s="341" t="s">
        <v>954</v>
      </c>
      <c r="P16" s="344">
        <f t="shared" si="6"/>
        <v>0.52494200677819458</v>
      </c>
      <c r="Q16" s="292">
        <f t="shared" si="3"/>
        <v>1360753.81</v>
      </c>
      <c r="R16" s="292">
        <f t="shared" si="4"/>
        <v>3909729.5899999989</v>
      </c>
      <c r="S16" s="292">
        <f t="shared" si="5"/>
        <v>5270483.3999999985</v>
      </c>
    </row>
    <row r="17" spans="1:20" s="293" customFormat="1" ht="126">
      <c r="A17" s="287" t="s">
        <v>543</v>
      </c>
      <c r="B17" s="289" t="s">
        <v>544</v>
      </c>
      <c r="C17" s="290" t="s">
        <v>545</v>
      </c>
      <c r="D17" s="290" t="s">
        <v>546</v>
      </c>
      <c r="E17" s="320" t="s">
        <v>510</v>
      </c>
      <c r="F17" s="325">
        <v>0</v>
      </c>
      <c r="G17" s="325">
        <v>124500</v>
      </c>
      <c r="H17" s="325">
        <f t="shared" si="0"/>
        <v>124500</v>
      </c>
      <c r="I17" s="292"/>
      <c r="J17" s="292"/>
      <c r="K17" s="292">
        <f t="shared" si="1"/>
        <v>0</v>
      </c>
      <c r="L17" s="292">
        <v>0</v>
      </c>
      <c r="M17" s="292">
        <v>118495</v>
      </c>
      <c r="N17" s="292">
        <f t="shared" si="2"/>
        <v>118495</v>
      </c>
      <c r="O17" s="341" t="s">
        <v>954</v>
      </c>
      <c r="P17" s="344">
        <v>0.5</v>
      </c>
      <c r="Q17" s="292">
        <f t="shared" si="3"/>
        <v>0</v>
      </c>
      <c r="R17" s="292">
        <f t="shared" si="4"/>
        <v>6005</v>
      </c>
      <c r="S17" s="292">
        <f t="shared" si="5"/>
        <v>6005</v>
      </c>
    </row>
    <row r="18" spans="1:20" s="293" customFormat="1" ht="315">
      <c r="A18" s="287" t="s">
        <v>547</v>
      </c>
      <c r="B18" s="289" t="s">
        <v>548</v>
      </c>
      <c r="C18" s="290" t="s">
        <v>917</v>
      </c>
      <c r="D18" s="290" t="s">
        <v>918</v>
      </c>
      <c r="E18" s="320" t="s">
        <v>510</v>
      </c>
      <c r="F18" s="325">
        <v>42400</v>
      </c>
      <c r="G18" s="325">
        <v>95600</v>
      </c>
      <c r="H18" s="325">
        <f t="shared" si="0"/>
        <v>138000</v>
      </c>
      <c r="I18" s="292"/>
      <c r="J18" s="292"/>
      <c r="K18" s="292">
        <f t="shared" si="1"/>
        <v>0</v>
      </c>
      <c r="L18" s="292">
        <v>32400</v>
      </c>
      <c r="M18" s="292">
        <v>87590</v>
      </c>
      <c r="N18" s="292">
        <f t="shared" si="2"/>
        <v>119990</v>
      </c>
      <c r="O18" s="341" t="s">
        <v>954</v>
      </c>
      <c r="P18" s="344">
        <v>0.5</v>
      </c>
      <c r="Q18" s="292">
        <f t="shared" si="3"/>
        <v>10000</v>
      </c>
      <c r="R18" s="292">
        <f t="shared" si="4"/>
        <v>8010</v>
      </c>
      <c r="S18" s="292">
        <f t="shared" si="5"/>
        <v>18010</v>
      </c>
    </row>
    <row r="19" spans="1:20" s="293" customFormat="1" ht="336">
      <c r="A19" s="287" t="s">
        <v>102</v>
      </c>
      <c r="B19" s="289" t="s">
        <v>551</v>
      </c>
      <c r="C19" s="290" t="s">
        <v>919</v>
      </c>
      <c r="D19" s="290" t="s">
        <v>920</v>
      </c>
      <c r="E19" s="320" t="s">
        <v>510</v>
      </c>
      <c r="F19" s="325">
        <v>0</v>
      </c>
      <c r="G19" s="325">
        <v>37500</v>
      </c>
      <c r="H19" s="325">
        <f t="shared" si="0"/>
        <v>37500</v>
      </c>
      <c r="I19" s="292"/>
      <c r="J19" s="292"/>
      <c r="K19" s="292">
        <f t="shared" si="1"/>
        <v>0</v>
      </c>
      <c r="L19" s="292"/>
      <c r="M19" s="292">
        <v>3875</v>
      </c>
      <c r="N19" s="292">
        <f t="shared" si="2"/>
        <v>3875</v>
      </c>
      <c r="O19" s="341" t="s">
        <v>954</v>
      </c>
      <c r="P19" s="344">
        <f t="shared" si="6"/>
        <v>0.10333333333333333</v>
      </c>
      <c r="Q19" s="292">
        <f t="shared" si="3"/>
        <v>0</v>
      </c>
      <c r="R19" s="292">
        <f t="shared" si="4"/>
        <v>33625</v>
      </c>
      <c r="S19" s="292">
        <f t="shared" si="5"/>
        <v>33625</v>
      </c>
    </row>
    <row r="20" spans="1:20" s="293" customFormat="1" ht="84">
      <c r="A20" s="287" t="s">
        <v>554</v>
      </c>
      <c r="B20" s="289" t="s">
        <v>555</v>
      </c>
      <c r="C20" s="290" t="s">
        <v>556</v>
      </c>
      <c r="D20" s="290" t="s">
        <v>557</v>
      </c>
      <c r="E20" s="320" t="s">
        <v>510</v>
      </c>
      <c r="F20" s="325">
        <v>0</v>
      </c>
      <c r="G20" s="325">
        <v>64800</v>
      </c>
      <c r="H20" s="325">
        <f t="shared" si="0"/>
        <v>64800</v>
      </c>
      <c r="I20" s="292"/>
      <c r="J20" s="292"/>
      <c r="K20" s="292">
        <f t="shared" si="1"/>
        <v>0</v>
      </c>
      <c r="L20" s="292">
        <v>0</v>
      </c>
      <c r="M20" s="292">
        <v>0</v>
      </c>
      <c r="N20" s="292">
        <f t="shared" si="2"/>
        <v>0</v>
      </c>
      <c r="O20" s="341" t="s">
        <v>957</v>
      </c>
      <c r="P20" s="344"/>
      <c r="Q20" s="292">
        <v>0</v>
      </c>
      <c r="R20" s="292">
        <f>+G20-M20</f>
        <v>64800</v>
      </c>
      <c r="S20" s="292">
        <f t="shared" si="5"/>
        <v>64800</v>
      </c>
    </row>
    <row r="21" spans="1:20" s="293" customFormat="1" ht="231">
      <c r="A21" s="287" t="s">
        <v>558</v>
      </c>
      <c r="B21" s="289" t="s">
        <v>559</v>
      </c>
      <c r="C21" s="289" t="s">
        <v>560</v>
      </c>
      <c r="D21" s="290" t="s">
        <v>561</v>
      </c>
      <c r="E21" s="320" t="s">
        <v>510</v>
      </c>
      <c r="F21" s="325">
        <v>513900</v>
      </c>
      <c r="G21" s="325">
        <v>0</v>
      </c>
      <c r="H21" s="325">
        <f t="shared" si="0"/>
        <v>513900</v>
      </c>
      <c r="I21" s="292"/>
      <c r="J21" s="292"/>
      <c r="K21" s="292">
        <f t="shared" si="1"/>
        <v>0</v>
      </c>
      <c r="L21" s="292">
        <v>322623</v>
      </c>
      <c r="M21" s="292"/>
      <c r="N21" s="292">
        <f t="shared" si="2"/>
        <v>322623</v>
      </c>
      <c r="O21" s="341" t="s">
        <v>954</v>
      </c>
      <c r="P21" s="344">
        <f t="shared" si="6"/>
        <v>0.62779334500875661</v>
      </c>
      <c r="Q21" s="292">
        <f>+F21-L21</f>
        <v>191277</v>
      </c>
      <c r="R21" s="292">
        <f>+G21-M21</f>
        <v>0</v>
      </c>
      <c r="S21" s="292">
        <f t="shared" si="5"/>
        <v>191277</v>
      </c>
    </row>
    <row r="22" spans="1:20" s="293" customFormat="1" ht="231">
      <c r="A22" s="287" t="s">
        <v>562</v>
      </c>
      <c r="B22" s="289" t="s">
        <v>563</v>
      </c>
      <c r="C22" s="290" t="s">
        <v>921</v>
      </c>
      <c r="D22" s="290" t="s">
        <v>922</v>
      </c>
      <c r="E22" s="320" t="s">
        <v>510</v>
      </c>
      <c r="F22" s="325">
        <v>0</v>
      </c>
      <c r="G22" s="325">
        <v>87400</v>
      </c>
      <c r="H22" s="325">
        <f t="shared" si="0"/>
        <v>87400</v>
      </c>
      <c r="I22" s="292"/>
      <c r="J22" s="292"/>
      <c r="K22" s="292">
        <f t="shared" si="1"/>
        <v>0</v>
      </c>
      <c r="L22" s="292">
        <v>0</v>
      </c>
      <c r="M22" s="292">
        <v>40535</v>
      </c>
      <c r="N22" s="292">
        <f t="shared" si="2"/>
        <v>40535</v>
      </c>
      <c r="O22" s="341" t="s">
        <v>954</v>
      </c>
      <c r="P22" s="344">
        <f t="shared" si="6"/>
        <v>0.4637871853546911</v>
      </c>
      <c r="Q22" s="292">
        <f>+F22-L22</f>
        <v>0</v>
      </c>
      <c r="R22" s="292">
        <f>+G22-M22</f>
        <v>46865</v>
      </c>
      <c r="S22" s="292">
        <f t="shared" si="5"/>
        <v>46865</v>
      </c>
    </row>
    <row r="23" spans="1:20" s="293" customFormat="1" ht="84">
      <c r="A23" s="287" t="s">
        <v>566</v>
      </c>
      <c r="B23" s="289" t="s">
        <v>567</v>
      </c>
      <c r="C23" s="290" t="s">
        <v>568</v>
      </c>
      <c r="D23" s="290" t="s">
        <v>569</v>
      </c>
      <c r="E23" s="320" t="s">
        <v>510</v>
      </c>
      <c r="F23" s="325">
        <v>7165100</v>
      </c>
      <c r="G23" s="325">
        <v>48520500</v>
      </c>
      <c r="H23" s="325">
        <f t="shared" si="0"/>
        <v>55685600</v>
      </c>
      <c r="I23" s="292"/>
      <c r="J23" s="292"/>
      <c r="K23" s="292">
        <f t="shared" si="1"/>
        <v>0</v>
      </c>
      <c r="L23" s="292">
        <v>7099800</v>
      </c>
      <c r="M23" s="292">
        <v>21395231.129999999</v>
      </c>
      <c r="N23" s="292">
        <f t="shared" si="2"/>
        <v>28495031.129999999</v>
      </c>
      <c r="O23" s="341" t="s">
        <v>954</v>
      </c>
      <c r="P23" s="344">
        <f t="shared" si="6"/>
        <v>0.51171274315083248</v>
      </c>
      <c r="Q23" s="292">
        <f>+F23-L23</f>
        <v>65300</v>
      </c>
      <c r="R23" s="292">
        <f>+G23-M23</f>
        <v>27125268.870000001</v>
      </c>
      <c r="S23" s="292">
        <f t="shared" si="5"/>
        <v>27190568.870000001</v>
      </c>
    </row>
    <row r="24" spans="1:20" s="298" customFormat="1" ht="336">
      <c r="A24" s="287" t="s">
        <v>570</v>
      </c>
      <c r="B24" s="289" t="s">
        <v>571</v>
      </c>
      <c r="C24" s="290" t="s">
        <v>923</v>
      </c>
      <c r="D24" s="290" t="s">
        <v>924</v>
      </c>
      <c r="E24" s="320" t="s">
        <v>510</v>
      </c>
      <c r="F24" s="325">
        <v>0</v>
      </c>
      <c r="G24" s="326">
        <v>4830700</v>
      </c>
      <c r="H24" s="325">
        <f t="shared" si="0"/>
        <v>4830700</v>
      </c>
      <c r="I24" s="292"/>
      <c r="J24" s="297"/>
      <c r="K24" s="292">
        <f t="shared" si="1"/>
        <v>0</v>
      </c>
      <c r="L24" s="297">
        <v>0</v>
      </c>
      <c r="M24" s="297">
        <v>2761893</v>
      </c>
      <c r="N24" s="292">
        <f t="shared" si="2"/>
        <v>2761893</v>
      </c>
      <c r="O24" s="341" t="s">
        <v>954</v>
      </c>
      <c r="P24" s="344">
        <f t="shared" si="6"/>
        <v>0.57173763636740016</v>
      </c>
      <c r="Q24" s="292">
        <f>+F24-L24</f>
        <v>0</v>
      </c>
      <c r="R24" s="292">
        <f>+G24-M24</f>
        <v>2068807</v>
      </c>
      <c r="S24" s="292">
        <f t="shared" si="5"/>
        <v>2068807</v>
      </c>
    </row>
    <row r="25" spans="1:20" s="335" customFormat="1">
      <c r="A25" s="330" t="s">
        <v>60</v>
      </c>
      <c r="B25" s="331"/>
      <c r="C25" s="332"/>
      <c r="D25" s="331"/>
      <c r="E25" s="333"/>
      <c r="F25" s="334"/>
      <c r="G25" s="334"/>
      <c r="H25" s="334"/>
      <c r="I25" s="334"/>
      <c r="J25" s="334"/>
      <c r="K25" s="334"/>
      <c r="L25" s="334"/>
      <c r="M25" s="334"/>
      <c r="N25" s="334"/>
      <c r="O25" s="339"/>
      <c r="P25" s="346"/>
      <c r="Q25" s="334"/>
      <c r="R25" s="334"/>
      <c r="S25" s="334"/>
    </row>
    <row r="26" spans="1:20" s="293" customFormat="1" ht="147">
      <c r="A26" s="287" t="s">
        <v>574</v>
      </c>
      <c r="B26" s="289" t="s">
        <v>575</v>
      </c>
      <c r="C26" s="290" t="s">
        <v>576</v>
      </c>
      <c r="D26" s="290" t="s">
        <v>577</v>
      </c>
      <c r="E26" s="320" t="s">
        <v>578</v>
      </c>
      <c r="F26" s="325">
        <v>0</v>
      </c>
      <c r="G26" s="325">
        <v>37000</v>
      </c>
      <c r="H26" s="325">
        <f t="shared" si="0"/>
        <v>37000</v>
      </c>
      <c r="I26" s="292"/>
      <c r="J26" s="292"/>
      <c r="K26" s="292">
        <f t="shared" si="1"/>
        <v>0</v>
      </c>
      <c r="L26" s="292">
        <v>0</v>
      </c>
      <c r="M26" s="292">
        <v>37000</v>
      </c>
      <c r="N26" s="292">
        <f t="shared" si="2"/>
        <v>37000</v>
      </c>
      <c r="O26" s="341" t="s">
        <v>955</v>
      </c>
      <c r="P26" s="347" t="s">
        <v>956</v>
      </c>
      <c r="Q26" s="292">
        <f t="shared" ref="Q26:Q60" si="7">+F26-L26</f>
        <v>0</v>
      </c>
      <c r="R26" s="292">
        <f t="shared" ref="R26:R60" si="8">+G26-M26</f>
        <v>0</v>
      </c>
      <c r="S26" s="292">
        <f t="shared" si="5"/>
        <v>0</v>
      </c>
    </row>
    <row r="27" spans="1:20" s="293" customFormat="1" ht="147">
      <c r="A27" s="287" t="s">
        <v>579</v>
      </c>
      <c r="B27" s="289" t="s">
        <v>580</v>
      </c>
      <c r="C27" s="290" t="s">
        <v>581</v>
      </c>
      <c r="D27" s="290" t="s">
        <v>582</v>
      </c>
      <c r="E27" s="320" t="s">
        <v>583</v>
      </c>
      <c r="F27" s="325">
        <v>0</v>
      </c>
      <c r="G27" s="325">
        <v>50500</v>
      </c>
      <c r="H27" s="325">
        <f t="shared" si="0"/>
        <v>50500</v>
      </c>
      <c r="I27" s="292"/>
      <c r="J27" s="292"/>
      <c r="K27" s="292">
        <f t="shared" si="1"/>
        <v>0</v>
      </c>
      <c r="L27" s="292"/>
      <c r="M27" s="292">
        <v>50478</v>
      </c>
      <c r="N27" s="292">
        <f t="shared" si="2"/>
        <v>50478</v>
      </c>
      <c r="O27" s="341" t="s">
        <v>955</v>
      </c>
      <c r="P27" s="347" t="s">
        <v>956</v>
      </c>
      <c r="Q27" s="292">
        <f t="shared" si="7"/>
        <v>0</v>
      </c>
      <c r="R27" s="292">
        <f t="shared" si="8"/>
        <v>22</v>
      </c>
      <c r="S27" s="292">
        <f t="shared" si="5"/>
        <v>22</v>
      </c>
    </row>
    <row r="28" spans="1:20" s="293" customFormat="1" ht="84">
      <c r="A28" s="287" t="s">
        <v>584</v>
      </c>
      <c r="B28" s="289" t="s">
        <v>585</v>
      </c>
      <c r="C28" s="290" t="s">
        <v>586</v>
      </c>
      <c r="D28" s="290" t="s">
        <v>587</v>
      </c>
      <c r="E28" s="320" t="s">
        <v>510</v>
      </c>
      <c r="F28" s="325">
        <v>0</v>
      </c>
      <c r="G28" s="325">
        <v>546000</v>
      </c>
      <c r="H28" s="325">
        <f t="shared" si="0"/>
        <v>546000</v>
      </c>
      <c r="I28" s="292"/>
      <c r="J28" s="292"/>
      <c r="K28" s="292">
        <f t="shared" si="1"/>
        <v>0</v>
      </c>
      <c r="L28" s="292"/>
      <c r="M28" s="292">
        <v>24000</v>
      </c>
      <c r="N28" s="292">
        <f t="shared" si="2"/>
        <v>24000</v>
      </c>
      <c r="O28" s="341" t="s">
        <v>954</v>
      </c>
      <c r="P28" s="344">
        <f t="shared" ref="P28:P54" si="9">+N28/H28</f>
        <v>4.3956043956043959E-2</v>
      </c>
      <c r="Q28" s="292">
        <f t="shared" si="7"/>
        <v>0</v>
      </c>
      <c r="R28" s="292">
        <f t="shared" si="8"/>
        <v>522000</v>
      </c>
      <c r="S28" s="292">
        <f t="shared" si="5"/>
        <v>522000</v>
      </c>
    </row>
    <row r="29" spans="1:20" s="293" customFormat="1" ht="84">
      <c r="A29" s="287" t="s">
        <v>588</v>
      </c>
      <c r="B29" s="289" t="s">
        <v>589</v>
      </c>
      <c r="C29" s="290" t="s">
        <v>590</v>
      </c>
      <c r="D29" s="290" t="s">
        <v>591</v>
      </c>
      <c r="E29" s="320" t="s">
        <v>592</v>
      </c>
      <c r="F29" s="325">
        <v>0</v>
      </c>
      <c r="G29" s="325">
        <v>10000</v>
      </c>
      <c r="H29" s="325">
        <f t="shared" si="0"/>
        <v>10000</v>
      </c>
      <c r="I29" s="292"/>
      <c r="J29" s="292"/>
      <c r="K29" s="292">
        <f t="shared" si="1"/>
        <v>0</v>
      </c>
      <c r="L29" s="292"/>
      <c r="M29" s="292">
        <v>5000</v>
      </c>
      <c r="N29" s="292">
        <f t="shared" si="2"/>
        <v>5000</v>
      </c>
      <c r="O29" s="341" t="s">
        <v>954</v>
      </c>
      <c r="P29" s="344">
        <f t="shared" si="9"/>
        <v>0.5</v>
      </c>
      <c r="Q29" s="292">
        <f t="shared" si="7"/>
        <v>0</v>
      </c>
      <c r="R29" s="292">
        <f t="shared" si="8"/>
        <v>5000</v>
      </c>
      <c r="S29" s="292">
        <f t="shared" si="5"/>
        <v>5000</v>
      </c>
    </row>
    <row r="30" spans="1:20" s="293" customFormat="1" ht="168">
      <c r="A30" s="287" t="s">
        <v>593</v>
      </c>
      <c r="B30" s="289" t="s">
        <v>594</v>
      </c>
      <c r="C30" s="289" t="s">
        <v>595</v>
      </c>
      <c r="D30" s="290" t="s">
        <v>925</v>
      </c>
      <c r="E30" s="320" t="s">
        <v>510</v>
      </c>
      <c r="F30" s="325">
        <v>1158800</v>
      </c>
      <c r="G30" s="325">
        <v>82100</v>
      </c>
      <c r="H30" s="325">
        <f t="shared" si="0"/>
        <v>1240900</v>
      </c>
      <c r="I30" s="292"/>
      <c r="J30" s="292"/>
      <c r="K30" s="292">
        <f t="shared" si="1"/>
        <v>0</v>
      </c>
      <c r="L30" s="292">
        <v>676968</v>
      </c>
      <c r="M30" s="292">
        <v>60700</v>
      </c>
      <c r="N30" s="292">
        <f t="shared" si="2"/>
        <v>737668</v>
      </c>
      <c r="O30" s="341" t="s">
        <v>954</v>
      </c>
      <c r="P30" s="344">
        <f t="shared" si="9"/>
        <v>0.59446208397131117</v>
      </c>
      <c r="Q30" s="292">
        <f t="shared" si="7"/>
        <v>481832</v>
      </c>
      <c r="R30" s="292">
        <f t="shared" si="8"/>
        <v>21400</v>
      </c>
      <c r="S30" s="292">
        <f t="shared" si="5"/>
        <v>503232</v>
      </c>
    </row>
    <row r="31" spans="1:20" s="293" customFormat="1" ht="63">
      <c r="A31" s="287" t="s">
        <v>597</v>
      </c>
      <c r="B31" s="289" t="s">
        <v>598</v>
      </c>
      <c r="C31" s="289" t="s">
        <v>599</v>
      </c>
      <c r="D31" s="290" t="s">
        <v>600</v>
      </c>
      <c r="E31" s="320" t="s">
        <v>510</v>
      </c>
      <c r="F31" s="325">
        <v>356400</v>
      </c>
      <c r="G31" s="325">
        <v>4596700</v>
      </c>
      <c r="H31" s="325">
        <f t="shared" si="0"/>
        <v>4953100</v>
      </c>
      <c r="I31" s="292"/>
      <c r="J31" s="292"/>
      <c r="K31" s="292">
        <f t="shared" si="1"/>
        <v>0</v>
      </c>
      <c r="L31" s="292">
        <v>32296</v>
      </c>
      <c r="M31" s="292">
        <v>1306928.6500000001</v>
      </c>
      <c r="N31" s="292">
        <f t="shared" si="2"/>
        <v>1339224.6500000001</v>
      </c>
      <c r="O31" s="341" t="s">
        <v>954</v>
      </c>
      <c r="P31" s="344">
        <f t="shared" si="9"/>
        <v>0.27038110476267391</v>
      </c>
      <c r="Q31" s="292">
        <f t="shared" si="7"/>
        <v>324104</v>
      </c>
      <c r="R31" s="292">
        <f t="shared" si="8"/>
        <v>3289771.3499999996</v>
      </c>
      <c r="S31" s="292">
        <f t="shared" si="5"/>
        <v>3613875.3499999996</v>
      </c>
      <c r="T31" s="319"/>
    </row>
    <row r="32" spans="1:20" s="293" customFormat="1" ht="210">
      <c r="A32" s="287" t="s">
        <v>601</v>
      </c>
      <c r="B32" s="289" t="s">
        <v>602</v>
      </c>
      <c r="C32" s="290" t="s">
        <v>603</v>
      </c>
      <c r="D32" s="290" t="s">
        <v>604</v>
      </c>
      <c r="E32" s="320" t="s">
        <v>510</v>
      </c>
      <c r="F32" s="325">
        <v>0</v>
      </c>
      <c r="G32" s="325">
        <v>40000</v>
      </c>
      <c r="H32" s="325">
        <f t="shared" si="0"/>
        <v>40000</v>
      </c>
      <c r="I32" s="292"/>
      <c r="J32" s="292"/>
      <c r="K32" s="292">
        <f t="shared" si="1"/>
        <v>0</v>
      </c>
      <c r="L32" s="292">
        <v>0</v>
      </c>
      <c r="M32" s="292">
        <v>19955</v>
      </c>
      <c r="N32" s="292">
        <f t="shared" si="2"/>
        <v>19955</v>
      </c>
      <c r="O32" s="341" t="s">
        <v>954</v>
      </c>
      <c r="P32" s="344">
        <f t="shared" si="9"/>
        <v>0.49887500000000001</v>
      </c>
      <c r="Q32" s="292">
        <f t="shared" si="7"/>
        <v>0</v>
      </c>
      <c r="R32" s="292">
        <f t="shared" si="8"/>
        <v>20045</v>
      </c>
      <c r="S32" s="292">
        <f t="shared" si="5"/>
        <v>20045</v>
      </c>
    </row>
    <row r="33" spans="1:19" s="293" customFormat="1" ht="147">
      <c r="A33" s="287" t="s">
        <v>605</v>
      </c>
      <c r="B33" s="289" t="s">
        <v>606</v>
      </c>
      <c r="C33" s="290" t="s">
        <v>607</v>
      </c>
      <c r="D33" s="290" t="s">
        <v>608</v>
      </c>
      <c r="E33" s="320" t="s">
        <v>510</v>
      </c>
      <c r="F33" s="325">
        <v>0</v>
      </c>
      <c r="G33" s="325">
        <v>32000</v>
      </c>
      <c r="H33" s="325">
        <f t="shared" si="0"/>
        <v>32000</v>
      </c>
      <c r="I33" s="292"/>
      <c r="J33" s="292"/>
      <c r="K33" s="292">
        <f t="shared" si="1"/>
        <v>0</v>
      </c>
      <c r="L33" s="292">
        <v>0</v>
      </c>
      <c r="M33" s="292">
        <v>16000</v>
      </c>
      <c r="N33" s="292">
        <f t="shared" si="2"/>
        <v>16000</v>
      </c>
      <c r="O33" s="341" t="s">
        <v>954</v>
      </c>
      <c r="P33" s="344">
        <f t="shared" si="9"/>
        <v>0.5</v>
      </c>
      <c r="Q33" s="292">
        <f t="shared" si="7"/>
        <v>0</v>
      </c>
      <c r="R33" s="292">
        <f t="shared" si="8"/>
        <v>16000</v>
      </c>
      <c r="S33" s="292">
        <f t="shared" si="5"/>
        <v>16000</v>
      </c>
    </row>
    <row r="34" spans="1:19" s="293" customFormat="1" ht="210">
      <c r="A34" s="287" t="s">
        <v>609</v>
      </c>
      <c r="B34" s="289" t="s">
        <v>610</v>
      </c>
      <c r="C34" s="290" t="s">
        <v>611</v>
      </c>
      <c r="D34" s="290" t="s">
        <v>612</v>
      </c>
      <c r="E34" s="320" t="s">
        <v>510</v>
      </c>
      <c r="F34" s="325">
        <v>0</v>
      </c>
      <c r="G34" s="325">
        <v>341000</v>
      </c>
      <c r="H34" s="325">
        <f t="shared" si="0"/>
        <v>341000</v>
      </c>
      <c r="I34" s="292"/>
      <c r="J34" s="292"/>
      <c r="K34" s="292">
        <f t="shared" si="1"/>
        <v>0</v>
      </c>
      <c r="L34" s="292">
        <v>0</v>
      </c>
      <c r="M34" s="292">
        <v>202431</v>
      </c>
      <c r="N34" s="292">
        <f t="shared" si="2"/>
        <v>202431</v>
      </c>
      <c r="O34" s="341" t="s">
        <v>954</v>
      </c>
      <c r="P34" s="344">
        <f t="shared" si="9"/>
        <v>0.5936392961876833</v>
      </c>
      <c r="Q34" s="292">
        <f t="shared" si="7"/>
        <v>0</v>
      </c>
      <c r="R34" s="292">
        <f t="shared" si="8"/>
        <v>138569</v>
      </c>
      <c r="S34" s="292">
        <f t="shared" si="5"/>
        <v>138569</v>
      </c>
    </row>
    <row r="35" spans="1:19" s="293" customFormat="1" ht="84">
      <c r="A35" s="287" t="s">
        <v>613</v>
      </c>
      <c r="B35" s="289" t="s">
        <v>614</v>
      </c>
      <c r="C35" s="290" t="s">
        <v>615</v>
      </c>
      <c r="D35" s="290" t="s">
        <v>616</v>
      </c>
      <c r="E35" s="320" t="s">
        <v>510</v>
      </c>
      <c r="F35" s="325">
        <v>0</v>
      </c>
      <c r="G35" s="325">
        <v>96000</v>
      </c>
      <c r="H35" s="325">
        <f t="shared" si="0"/>
        <v>96000</v>
      </c>
      <c r="I35" s="292"/>
      <c r="J35" s="292"/>
      <c r="K35" s="292">
        <f t="shared" si="1"/>
        <v>0</v>
      </c>
      <c r="L35" s="292">
        <v>0</v>
      </c>
      <c r="M35" s="292">
        <v>47973</v>
      </c>
      <c r="N35" s="292">
        <f t="shared" si="2"/>
        <v>47973</v>
      </c>
      <c r="O35" s="341" t="s">
        <v>954</v>
      </c>
      <c r="P35" s="344">
        <f t="shared" si="9"/>
        <v>0.49971874999999999</v>
      </c>
      <c r="Q35" s="292">
        <f t="shared" si="7"/>
        <v>0</v>
      </c>
      <c r="R35" s="292">
        <f t="shared" si="8"/>
        <v>48027</v>
      </c>
      <c r="S35" s="292">
        <f t="shared" si="5"/>
        <v>48027</v>
      </c>
    </row>
    <row r="36" spans="1:19" s="293" customFormat="1" ht="84">
      <c r="A36" s="287" t="s">
        <v>617</v>
      </c>
      <c r="B36" s="289" t="s">
        <v>618</v>
      </c>
      <c r="C36" s="290" t="s">
        <v>619</v>
      </c>
      <c r="D36" s="290" t="s">
        <v>620</v>
      </c>
      <c r="E36" s="320" t="s">
        <v>621</v>
      </c>
      <c r="F36" s="325">
        <v>0</v>
      </c>
      <c r="G36" s="325">
        <v>25400</v>
      </c>
      <c r="H36" s="325">
        <f t="shared" si="0"/>
        <v>25400</v>
      </c>
      <c r="I36" s="292"/>
      <c r="J36" s="292"/>
      <c r="K36" s="292">
        <f t="shared" si="1"/>
        <v>0</v>
      </c>
      <c r="L36" s="292">
        <v>0</v>
      </c>
      <c r="M36" s="292">
        <v>0</v>
      </c>
      <c r="N36" s="292">
        <f t="shared" si="2"/>
        <v>0</v>
      </c>
      <c r="O36" s="341" t="s">
        <v>957</v>
      </c>
      <c r="P36" s="348"/>
      <c r="Q36" s="292">
        <f t="shared" si="7"/>
        <v>0</v>
      </c>
      <c r="R36" s="292">
        <f t="shared" si="8"/>
        <v>25400</v>
      </c>
      <c r="S36" s="292">
        <f t="shared" si="5"/>
        <v>25400</v>
      </c>
    </row>
    <row r="37" spans="1:19" s="293" customFormat="1" ht="63">
      <c r="A37" s="287" t="s">
        <v>622</v>
      </c>
      <c r="B37" s="289" t="s">
        <v>623</v>
      </c>
      <c r="C37" s="290" t="s">
        <v>624</v>
      </c>
      <c r="D37" s="290" t="s">
        <v>625</v>
      </c>
      <c r="E37" s="320" t="s">
        <v>510</v>
      </c>
      <c r="F37" s="325">
        <v>70000</v>
      </c>
      <c r="G37" s="325">
        <v>120000</v>
      </c>
      <c r="H37" s="325">
        <f t="shared" si="0"/>
        <v>190000</v>
      </c>
      <c r="I37" s="292"/>
      <c r="J37" s="292"/>
      <c r="K37" s="292">
        <f t="shared" si="1"/>
        <v>0</v>
      </c>
      <c r="L37" s="292">
        <v>58188</v>
      </c>
      <c r="M37" s="292">
        <v>0</v>
      </c>
      <c r="N37" s="292">
        <f t="shared" si="2"/>
        <v>58188</v>
      </c>
      <c r="O37" s="341" t="s">
        <v>954</v>
      </c>
      <c r="P37" s="344">
        <f t="shared" si="9"/>
        <v>0.30625263157894739</v>
      </c>
      <c r="Q37" s="292">
        <f t="shared" si="7"/>
        <v>11812</v>
      </c>
      <c r="R37" s="292">
        <f t="shared" si="8"/>
        <v>120000</v>
      </c>
      <c r="S37" s="292">
        <f t="shared" si="5"/>
        <v>131812</v>
      </c>
    </row>
    <row r="38" spans="1:19" s="293" customFormat="1" ht="409.5">
      <c r="A38" s="287" t="s">
        <v>626</v>
      </c>
      <c r="B38" s="289" t="s">
        <v>627</v>
      </c>
      <c r="C38" s="289" t="s">
        <v>628</v>
      </c>
      <c r="D38" s="290" t="s">
        <v>629</v>
      </c>
      <c r="E38" s="320" t="s">
        <v>510</v>
      </c>
      <c r="F38" s="325">
        <v>150000</v>
      </c>
      <c r="G38" s="325">
        <v>45000</v>
      </c>
      <c r="H38" s="325">
        <f t="shared" si="0"/>
        <v>195000</v>
      </c>
      <c r="I38" s="292"/>
      <c r="J38" s="292"/>
      <c r="K38" s="292">
        <f t="shared" si="1"/>
        <v>0</v>
      </c>
      <c r="L38" s="292">
        <v>46882</v>
      </c>
      <c r="M38" s="292">
        <v>21996</v>
      </c>
      <c r="N38" s="292">
        <f t="shared" si="2"/>
        <v>68878</v>
      </c>
      <c r="O38" s="341" t="s">
        <v>954</v>
      </c>
      <c r="P38" s="344">
        <f t="shared" si="9"/>
        <v>0.35322051282051281</v>
      </c>
      <c r="Q38" s="292">
        <f t="shared" si="7"/>
        <v>103118</v>
      </c>
      <c r="R38" s="292">
        <f t="shared" si="8"/>
        <v>23004</v>
      </c>
      <c r="S38" s="292">
        <f t="shared" si="5"/>
        <v>126122</v>
      </c>
    </row>
    <row r="39" spans="1:19" s="293" customFormat="1" ht="189">
      <c r="A39" s="287" t="s">
        <v>630</v>
      </c>
      <c r="B39" s="289" t="s">
        <v>631</v>
      </c>
      <c r="C39" s="289" t="s">
        <v>632</v>
      </c>
      <c r="D39" s="290" t="s">
        <v>633</v>
      </c>
      <c r="E39" s="320" t="s">
        <v>510</v>
      </c>
      <c r="F39" s="325">
        <v>2264100</v>
      </c>
      <c r="G39" s="325">
        <v>35000</v>
      </c>
      <c r="H39" s="325">
        <f t="shared" si="0"/>
        <v>2299100</v>
      </c>
      <c r="I39" s="292"/>
      <c r="J39" s="292"/>
      <c r="K39" s="292">
        <f t="shared" si="1"/>
        <v>0</v>
      </c>
      <c r="L39" s="292">
        <v>1404590</v>
      </c>
      <c r="M39" s="292">
        <v>14880</v>
      </c>
      <c r="N39" s="292">
        <f t="shared" si="2"/>
        <v>1419470</v>
      </c>
      <c r="O39" s="341" t="s">
        <v>954</v>
      </c>
      <c r="P39" s="344">
        <f t="shared" si="9"/>
        <v>0.61740246183289116</v>
      </c>
      <c r="Q39" s="292">
        <f t="shared" si="7"/>
        <v>859510</v>
      </c>
      <c r="R39" s="292">
        <f t="shared" si="8"/>
        <v>20120</v>
      </c>
      <c r="S39" s="292">
        <f t="shared" si="5"/>
        <v>879630</v>
      </c>
    </row>
    <row r="40" spans="1:19" s="293" customFormat="1" ht="105">
      <c r="A40" s="287" t="s">
        <v>634</v>
      </c>
      <c r="B40" s="289" t="s">
        <v>635</v>
      </c>
      <c r="C40" s="289" t="s">
        <v>636</v>
      </c>
      <c r="D40" s="290" t="s">
        <v>926</v>
      </c>
      <c r="E40" s="320" t="s">
        <v>510</v>
      </c>
      <c r="F40" s="325">
        <v>750000</v>
      </c>
      <c r="G40" s="325">
        <v>20000</v>
      </c>
      <c r="H40" s="325">
        <f t="shared" si="0"/>
        <v>770000</v>
      </c>
      <c r="I40" s="292"/>
      <c r="J40" s="292"/>
      <c r="K40" s="292">
        <f t="shared" si="1"/>
        <v>0</v>
      </c>
      <c r="L40" s="292">
        <v>615840</v>
      </c>
      <c r="M40" s="292">
        <v>0</v>
      </c>
      <c r="N40" s="292">
        <f t="shared" si="2"/>
        <v>615840</v>
      </c>
      <c r="O40" s="341" t="s">
        <v>954</v>
      </c>
      <c r="P40" s="344">
        <f t="shared" si="9"/>
        <v>0.79979220779220783</v>
      </c>
      <c r="Q40" s="292">
        <f t="shared" si="7"/>
        <v>134160</v>
      </c>
      <c r="R40" s="292">
        <f t="shared" si="8"/>
        <v>20000</v>
      </c>
      <c r="S40" s="292">
        <f t="shared" si="5"/>
        <v>154160</v>
      </c>
    </row>
    <row r="41" spans="1:19" s="293" customFormat="1" ht="191.25" customHeight="1">
      <c r="A41" s="287" t="s">
        <v>638</v>
      </c>
      <c r="B41" s="289" t="s">
        <v>639</v>
      </c>
      <c r="C41" s="290" t="s">
        <v>640</v>
      </c>
      <c r="D41" s="290" t="s">
        <v>641</v>
      </c>
      <c r="E41" s="320" t="s">
        <v>578</v>
      </c>
      <c r="F41" s="325">
        <v>0</v>
      </c>
      <c r="G41" s="325">
        <v>25000</v>
      </c>
      <c r="H41" s="325">
        <f t="shared" si="0"/>
        <v>25000</v>
      </c>
      <c r="I41" s="292"/>
      <c r="J41" s="292"/>
      <c r="K41" s="292">
        <f t="shared" si="1"/>
        <v>0</v>
      </c>
      <c r="L41" s="292">
        <v>0</v>
      </c>
      <c r="M41" s="292">
        <v>25000</v>
      </c>
      <c r="N41" s="292">
        <f t="shared" si="2"/>
        <v>25000</v>
      </c>
      <c r="O41" s="341" t="s">
        <v>955</v>
      </c>
      <c r="P41" s="347" t="s">
        <v>958</v>
      </c>
      <c r="Q41" s="292">
        <f t="shared" si="7"/>
        <v>0</v>
      </c>
      <c r="R41" s="292">
        <f t="shared" si="8"/>
        <v>0</v>
      </c>
      <c r="S41" s="292">
        <f t="shared" si="5"/>
        <v>0</v>
      </c>
    </row>
    <row r="42" spans="1:19" s="293" customFormat="1" ht="126">
      <c r="A42" s="287" t="s">
        <v>642</v>
      </c>
      <c r="B42" s="289" t="s">
        <v>643</v>
      </c>
      <c r="C42" s="290" t="s">
        <v>644</v>
      </c>
      <c r="D42" s="290" t="s">
        <v>645</v>
      </c>
      <c r="E42" s="320" t="s">
        <v>510</v>
      </c>
      <c r="F42" s="325">
        <v>1500000</v>
      </c>
      <c r="G42" s="325">
        <v>0</v>
      </c>
      <c r="H42" s="325">
        <f t="shared" si="0"/>
        <v>1500000</v>
      </c>
      <c r="I42" s="292"/>
      <c r="J42" s="292"/>
      <c r="K42" s="292">
        <f t="shared" si="1"/>
        <v>0</v>
      </c>
      <c r="L42" s="292">
        <v>749267.55</v>
      </c>
      <c r="M42" s="292">
        <v>0</v>
      </c>
      <c r="N42" s="292">
        <f t="shared" si="2"/>
        <v>749267.55</v>
      </c>
      <c r="O42" s="341" t="s">
        <v>954</v>
      </c>
      <c r="P42" s="344">
        <f t="shared" si="9"/>
        <v>0.49951170000000006</v>
      </c>
      <c r="Q42" s="292">
        <f t="shared" si="7"/>
        <v>750732.45</v>
      </c>
      <c r="R42" s="292">
        <f t="shared" si="8"/>
        <v>0</v>
      </c>
      <c r="S42" s="292">
        <f t="shared" si="5"/>
        <v>750732.45</v>
      </c>
    </row>
    <row r="43" spans="1:19" s="293" customFormat="1" ht="63">
      <c r="A43" s="287" t="s">
        <v>646</v>
      </c>
      <c r="B43" s="289" t="s">
        <v>647</v>
      </c>
      <c r="C43" s="290" t="s">
        <v>648</v>
      </c>
      <c r="D43" s="290" t="s">
        <v>649</v>
      </c>
      <c r="E43" s="320" t="s">
        <v>510</v>
      </c>
      <c r="F43" s="325">
        <v>1100000</v>
      </c>
      <c r="G43" s="325">
        <v>0</v>
      </c>
      <c r="H43" s="325">
        <f t="shared" si="0"/>
        <v>1100000</v>
      </c>
      <c r="I43" s="292"/>
      <c r="J43" s="292"/>
      <c r="K43" s="292">
        <f t="shared" si="1"/>
        <v>0</v>
      </c>
      <c r="L43" s="292">
        <v>447321</v>
      </c>
      <c r="M43" s="292">
        <v>0</v>
      </c>
      <c r="N43" s="292">
        <f t="shared" si="2"/>
        <v>447321</v>
      </c>
      <c r="O43" s="341" t="s">
        <v>954</v>
      </c>
      <c r="P43" s="344">
        <f t="shared" si="9"/>
        <v>0.40665545454545454</v>
      </c>
      <c r="Q43" s="292">
        <f t="shared" si="7"/>
        <v>652679</v>
      </c>
      <c r="R43" s="292">
        <f t="shared" si="8"/>
        <v>0</v>
      </c>
      <c r="S43" s="292">
        <f t="shared" si="5"/>
        <v>652679</v>
      </c>
    </row>
    <row r="44" spans="1:19" s="293" customFormat="1" ht="63">
      <c r="A44" s="287" t="s">
        <v>650</v>
      </c>
      <c r="B44" s="289" t="s">
        <v>651</v>
      </c>
      <c r="C44" s="290" t="s">
        <v>652</v>
      </c>
      <c r="D44" s="290" t="s">
        <v>653</v>
      </c>
      <c r="E44" s="320" t="s">
        <v>510</v>
      </c>
      <c r="F44" s="325">
        <v>3346000</v>
      </c>
      <c r="G44" s="325">
        <v>4900</v>
      </c>
      <c r="H44" s="325">
        <f t="shared" si="0"/>
        <v>3350900</v>
      </c>
      <c r="I44" s="292"/>
      <c r="J44" s="292"/>
      <c r="K44" s="292">
        <f t="shared" si="1"/>
        <v>0</v>
      </c>
      <c r="L44" s="292">
        <v>1867070</v>
      </c>
      <c r="M44" s="292">
        <v>4446</v>
      </c>
      <c r="N44" s="292">
        <f t="shared" si="2"/>
        <v>1871516</v>
      </c>
      <c r="O44" s="341" t="s">
        <v>954</v>
      </c>
      <c r="P44" s="344">
        <f t="shared" si="9"/>
        <v>0.55851144468650216</v>
      </c>
      <c r="Q44" s="292">
        <f t="shared" si="7"/>
        <v>1478930</v>
      </c>
      <c r="R44" s="292">
        <f t="shared" si="8"/>
        <v>454</v>
      </c>
      <c r="S44" s="292">
        <f t="shared" si="5"/>
        <v>1479384</v>
      </c>
    </row>
    <row r="45" spans="1:19" s="293" customFormat="1" ht="63">
      <c r="A45" s="287" t="s">
        <v>654</v>
      </c>
      <c r="B45" s="289" t="s">
        <v>655</v>
      </c>
      <c r="C45" s="290" t="s">
        <v>656</v>
      </c>
      <c r="D45" s="290" t="s">
        <v>657</v>
      </c>
      <c r="E45" s="320" t="s">
        <v>510</v>
      </c>
      <c r="F45" s="325">
        <v>99000</v>
      </c>
      <c r="G45" s="325">
        <v>72000</v>
      </c>
      <c r="H45" s="325">
        <f t="shared" si="0"/>
        <v>171000</v>
      </c>
      <c r="I45" s="292"/>
      <c r="J45" s="292"/>
      <c r="K45" s="292">
        <f t="shared" si="1"/>
        <v>0</v>
      </c>
      <c r="L45" s="292">
        <v>48950</v>
      </c>
      <c r="M45" s="292">
        <v>35992</v>
      </c>
      <c r="N45" s="292">
        <f t="shared" si="2"/>
        <v>84942</v>
      </c>
      <c r="O45" s="341" t="s">
        <v>954</v>
      </c>
      <c r="P45" s="344">
        <f t="shared" si="9"/>
        <v>0.49673684210526314</v>
      </c>
      <c r="Q45" s="292">
        <f t="shared" si="7"/>
        <v>50050</v>
      </c>
      <c r="R45" s="292">
        <f t="shared" si="8"/>
        <v>36008</v>
      </c>
      <c r="S45" s="292">
        <f t="shared" si="5"/>
        <v>86058</v>
      </c>
    </row>
    <row r="46" spans="1:19" s="293" customFormat="1" ht="237" customHeight="1">
      <c r="A46" s="287" t="s">
        <v>658</v>
      </c>
      <c r="B46" s="289" t="s">
        <v>659</v>
      </c>
      <c r="C46" s="290" t="s">
        <v>927</v>
      </c>
      <c r="D46" s="290" t="s">
        <v>928</v>
      </c>
      <c r="E46" s="320" t="s">
        <v>510</v>
      </c>
      <c r="F46" s="325">
        <v>977300</v>
      </c>
      <c r="G46" s="325">
        <v>155100</v>
      </c>
      <c r="H46" s="325">
        <f t="shared" si="0"/>
        <v>1132400</v>
      </c>
      <c r="I46" s="292"/>
      <c r="J46" s="292"/>
      <c r="K46" s="292">
        <f t="shared" si="1"/>
        <v>0</v>
      </c>
      <c r="L46" s="292">
        <v>429012.6</v>
      </c>
      <c r="M46" s="292">
        <v>95366</v>
      </c>
      <c r="N46" s="292">
        <f t="shared" si="2"/>
        <v>524378.6</v>
      </c>
      <c r="O46" s="341" t="s">
        <v>954</v>
      </c>
      <c r="P46" s="344">
        <f t="shared" si="9"/>
        <v>0.46306835040621686</v>
      </c>
      <c r="Q46" s="292">
        <f t="shared" si="7"/>
        <v>548287.4</v>
      </c>
      <c r="R46" s="292">
        <f t="shared" si="8"/>
        <v>59734</v>
      </c>
      <c r="S46" s="292">
        <f t="shared" si="5"/>
        <v>608021.4</v>
      </c>
    </row>
    <row r="47" spans="1:19" s="293" customFormat="1" ht="105">
      <c r="A47" s="287" t="s">
        <v>662</v>
      </c>
      <c r="B47" s="289" t="s">
        <v>663</v>
      </c>
      <c r="C47" s="290" t="s">
        <v>664</v>
      </c>
      <c r="D47" s="290" t="s">
        <v>665</v>
      </c>
      <c r="E47" s="320" t="s">
        <v>510</v>
      </c>
      <c r="F47" s="325">
        <v>15000</v>
      </c>
      <c r="G47" s="325">
        <v>10000</v>
      </c>
      <c r="H47" s="325">
        <f t="shared" si="0"/>
        <v>25000</v>
      </c>
      <c r="I47" s="292"/>
      <c r="J47" s="292"/>
      <c r="K47" s="292">
        <f t="shared" si="1"/>
        <v>0</v>
      </c>
      <c r="L47" s="292">
        <v>9998</v>
      </c>
      <c r="M47" s="292">
        <v>0</v>
      </c>
      <c r="N47" s="292">
        <f t="shared" si="2"/>
        <v>9998</v>
      </c>
      <c r="O47" s="341" t="s">
        <v>954</v>
      </c>
      <c r="P47" s="344">
        <f t="shared" si="9"/>
        <v>0.39992</v>
      </c>
      <c r="Q47" s="292">
        <f t="shared" si="7"/>
        <v>5002</v>
      </c>
      <c r="R47" s="292">
        <f t="shared" si="8"/>
        <v>10000</v>
      </c>
      <c r="S47" s="292">
        <f t="shared" si="5"/>
        <v>15002</v>
      </c>
    </row>
    <row r="48" spans="1:19" s="293" customFormat="1" ht="105">
      <c r="A48" s="287" t="s">
        <v>666</v>
      </c>
      <c r="B48" s="289" t="s">
        <v>667</v>
      </c>
      <c r="C48" s="290" t="s">
        <v>929</v>
      </c>
      <c r="D48" s="290" t="s">
        <v>930</v>
      </c>
      <c r="E48" s="320" t="s">
        <v>670</v>
      </c>
      <c r="F48" s="325">
        <v>0</v>
      </c>
      <c r="G48" s="325">
        <v>130000</v>
      </c>
      <c r="H48" s="325">
        <f t="shared" si="0"/>
        <v>130000</v>
      </c>
      <c r="I48" s="292"/>
      <c r="J48" s="292"/>
      <c r="K48" s="292">
        <f t="shared" si="1"/>
        <v>0</v>
      </c>
      <c r="L48" s="292"/>
      <c r="M48" s="292">
        <v>99972</v>
      </c>
      <c r="N48" s="292">
        <f t="shared" si="2"/>
        <v>99972</v>
      </c>
      <c r="O48" s="341" t="s">
        <v>954</v>
      </c>
      <c r="P48" s="344">
        <f t="shared" si="9"/>
        <v>0.76901538461538466</v>
      </c>
      <c r="Q48" s="292">
        <f t="shared" si="7"/>
        <v>0</v>
      </c>
      <c r="R48" s="292">
        <f t="shared" si="8"/>
        <v>30028</v>
      </c>
      <c r="S48" s="292">
        <f t="shared" si="5"/>
        <v>30028</v>
      </c>
    </row>
    <row r="49" spans="1:19" s="293" customFormat="1" ht="63">
      <c r="A49" s="287" t="s">
        <v>671</v>
      </c>
      <c r="B49" s="289" t="s">
        <v>672</v>
      </c>
      <c r="C49" s="290" t="s">
        <v>673</v>
      </c>
      <c r="D49" s="290" t="s">
        <v>674</v>
      </c>
      <c r="E49" s="320" t="s">
        <v>510</v>
      </c>
      <c r="F49" s="325">
        <v>100000</v>
      </c>
      <c r="G49" s="325">
        <v>20000</v>
      </c>
      <c r="H49" s="325">
        <f t="shared" si="0"/>
        <v>120000</v>
      </c>
      <c r="I49" s="292"/>
      <c r="J49" s="292"/>
      <c r="K49" s="292">
        <f t="shared" si="1"/>
        <v>0</v>
      </c>
      <c r="L49" s="292">
        <v>0</v>
      </c>
      <c r="M49" s="292">
        <v>0</v>
      </c>
      <c r="N49" s="292">
        <f t="shared" si="2"/>
        <v>0</v>
      </c>
      <c r="O49" s="341" t="s">
        <v>957</v>
      </c>
      <c r="P49" s="348"/>
      <c r="Q49" s="292">
        <f t="shared" si="7"/>
        <v>100000</v>
      </c>
      <c r="R49" s="292">
        <f t="shared" si="8"/>
        <v>20000</v>
      </c>
      <c r="S49" s="292">
        <f t="shared" si="5"/>
        <v>120000</v>
      </c>
    </row>
    <row r="50" spans="1:19" s="293" customFormat="1" ht="84">
      <c r="A50" s="287" t="s">
        <v>675</v>
      </c>
      <c r="B50" s="289" t="s">
        <v>676</v>
      </c>
      <c r="C50" s="290" t="s">
        <v>677</v>
      </c>
      <c r="D50" s="290" t="s">
        <v>678</v>
      </c>
      <c r="E50" s="320" t="s">
        <v>679</v>
      </c>
      <c r="F50" s="325">
        <v>0</v>
      </c>
      <c r="G50" s="325">
        <v>30000</v>
      </c>
      <c r="H50" s="325">
        <f t="shared" si="0"/>
        <v>30000</v>
      </c>
      <c r="I50" s="292"/>
      <c r="J50" s="292"/>
      <c r="K50" s="292">
        <f t="shared" si="1"/>
        <v>0</v>
      </c>
      <c r="L50" s="292">
        <v>0</v>
      </c>
      <c r="M50" s="292">
        <v>0</v>
      </c>
      <c r="N50" s="292">
        <f t="shared" si="2"/>
        <v>0</v>
      </c>
      <c r="O50" s="341" t="s">
        <v>957</v>
      </c>
      <c r="P50" s="348"/>
      <c r="Q50" s="292">
        <f t="shared" si="7"/>
        <v>0</v>
      </c>
      <c r="R50" s="292">
        <f t="shared" si="8"/>
        <v>30000</v>
      </c>
      <c r="S50" s="292">
        <f t="shared" si="5"/>
        <v>30000</v>
      </c>
    </row>
    <row r="51" spans="1:19" s="293" customFormat="1" ht="63">
      <c r="A51" s="287" t="s">
        <v>680</v>
      </c>
      <c r="B51" s="289" t="s">
        <v>681</v>
      </c>
      <c r="C51" s="290" t="s">
        <v>682</v>
      </c>
      <c r="D51" s="290" t="s">
        <v>683</v>
      </c>
      <c r="E51" s="320" t="s">
        <v>679</v>
      </c>
      <c r="F51" s="325">
        <v>0</v>
      </c>
      <c r="G51" s="325">
        <v>20800</v>
      </c>
      <c r="H51" s="325">
        <f t="shared" si="0"/>
        <v>20800</v>
      </c>
      <c r="I51" s="292"/>
      <c r="J51" s="292"/>
      <c r="K51" s="292">
        <f t="shared" si="1"/>
        <v>0</v>
      </c>
      <c r="L51" s="292">
        <v>0</v>
      </c>
      <c r="M51" s="292">
        <v>0</v>
      </c>
      <c r="N51" s="292">
        <f t="shared" si="2"/>
        <v>0</v>
      </c>
      <c r="O51" s="341" t="s">
        <v>957</v>
      </c>
      <c r="P51" s="348"/>
      <c r="Q51" s="292">
        <f t="shared" si="7"/>
        <v>0</v>
      </c>
      <c r="R51" s="292">
        <f t="shared" si="8"/>
        <v>20800</v>
      </c>
      <c r="S51" s="292">
        <f t="shared" si="5"/>
        <v>20800</v>
      </c>
    </row>
    <row r="52" spans="1:19" s="293" customFormat="1" ht="294">
      <c r="A52" s="287" t="s">
        <v>684</v>
      </c>
      <c r="B52" s="289" t="s">
        <v>685</v>
      </c>
      <c r="C52" s="290" t="s">
        <v>931</v>
      </c>
      <c r="D52" s="290" t="s">
        <v>932</v>
      </c>
      <c r="E52" s="320" t="s">
        <v>592</v>
      </c>
      <c r="F52" s="325">
        <v>0</v>
      </c>
      <c r="G52" s="325">
        <v>70000</v>
      </c>
      <c r="H52" s="325">
        <f t="shared" si="0"/>
        <v>70000</v>
      </c>
      <c r="I52" s="292"/>
      <c r="J52" s="292"/>
      <c r="K52" s="292">
        <f t="shared" si="1"/>
        <v>0</v>
      </c>
      <c r="L52" s="292">
        <v>0</v>
      </c>
      <c r="M52" s="292">
        <v>65000</v>
      </c>
      <c r="N52" s="292">
        <f t="shared" si="2"/>
        <v>65000</v>
      </c>
      <c r="O52" s="341" t="s">
        <v>954</v>
      </c>
      <c r="P52" s="344">
        <v>0.5</v>
      </c>
      <c r="Q52" s="292">
        <f t="shared" si="7"/>
        <v>0</v>
      </c>
      <c r="R52" s="292">
        <f t="shared" si="8"/>
        <v>5000</v>
      </c>
      <c r="S52" s="292">
        <f t="shared" si="5"/>
        <v>5000</v>
      </c>
    </row>
    <row r="53" spans="1:19" s="293" customFormat="1" ht="63">
      <c r="A53" s="287" t="s">
        <v>688</v>
      </c>
      <c r="B53" s="289" t="s">
        <v>689</v>
      </c>
      <c r="C53" s="290" t="s">
        <v>690</v>
      </c>
      <c r="D53" s="290" t="s">
        <v>691</v>
      </c>
      <c r="E53" s="320" t="s">
        <v>692</v>
      </c>
      <c r="F53" s="325">
        <v>15000</v>
      </c>
      <c r="G53" s="325">
        <v>10000</v>
      </c>
      <c r="H53" s="325">
        <f t="shared" si="0"/>
        <v>25000</v>
      </c>
      <c r="I53" s="292"/>
      <c r="J53" s="292"/>
      <c r="K53" s="292">
        <f t="shared" si="1"/>
        <v>0</v>
      </c>
      <c r="L53" s="292">
        <v>15000</v>
      </c>
      <c r="M53" s="292">
        <v>10000</v>
      </c>
      <c r="N53" s="292">
        <f t="shared" si="2"/>
        <v>25000</v>
      </c>
      <c r="O53" s="341" t="s">
        <v>955</v>
      </c>
      <c r="P53" s="347">
        <v>1</v>
      </c>
      <c r="Q53" s="292">
        <f t="shared" si="7"/>
        <v>0</v>
      </c>
      <c r="R53" s="292">
        <f t="shared" si="8"/>
        <v>0</v>
      </c>
      <c r="S53" s="292">
        <f t="shared" si="5"/>
        <v>0</v>
      </c>
    </row>
    <row r="54" spans="1:19" s="293" customFormat="1" ht="189">
      <c r="A54" s="287" t="s">
        <v>693</v>
      </c>
      <c r="B54" s="289" t="s">
        <v>694</v>
      </c>
      <c r="C54" s="290" t="s">
        <v>933</v>
      </c>
      <c r="D54" s="290" t="s">
        <v>934</v>
      </c>
      <c r="E54" s="320" t="s">
        <v>510</v>
      </c>
      <c r="F54" s="325">
        <v>0</v>
      </c>
      <c r="G54" s="325">
        <v>44700</v>
      </c>
      <c r="H54" s="325">
        <f t="shared" si="0"/>
        <v>44700</v>
      </c>
      <c r="I54" s="292"/>
      <c r="J54" s="292"/>
      <c r="K54" s="292">
        <f t="shared" si="1"/>
        <v>0</v>
      </c>
      <c r="L54" s="292">
        <v>0</v>
      </c>
      <c r="M54" s="292">
        <v>25096</v>
      </c>
      <c r="N54" s="292">
        <f t="shared" si="2"/>
        <v>25096</v>
      </c>
      <c r="O54" s="341" t="s">
        <v>954</v>
      </c>
      <c r="P54" s="344">
        <f t="shared" si="9"/>
        <v>0.56143176733780764</v>
      </c>
      <c r="Q54" s="292">
        <f t="shared" si="7"/>
        <v>0</v>
      </c>
      <c r="R54" s="292">
        <f t="shared" si="8"/>
        <v>19604</v>
      </c>
      <c r="S54" s="292">
        <f t="shared" si="5"/>
        <v>19604</v>
      </c>
    </row>
    <row r="55" spans="1:19" s="293" customFormat="1" ht="105">
      <c r="A55" s="287" t="s">
        <v>697</v>
      </c>
      <c r="B55" s="289" t="s">
        <v>698</v>
      </c>
      <c r="C55" s="290" t="s">
        <v>935</v>
      </c>
      <c r="D55" s="290" t="s">
        <v>936</v>
      </c>
      <c r="E55" s="320" t="s">
        <v>578</v>
      </c>
      <c r="F55" s="325">
        <v>0</v>
      </c>
      <c r="G55" s="325">
        <v>5000</v>
      </c>
      <c r="H55" s="325">
        <f t="shared" si="0"/>
        <v>5000</v>
      </c>
      <c r="I55" s="292"/>
      <c r="J55" s="292"/>
      <c r="K55" s="292">
        <f t="shared" si="1"/>
        <v>0</v>
      </c>
      <c r="L55" s="292"/>
      <c r="M55" s="292">
        <v>4750</v>
      </c>
      <c r="N55" s="292">
        <f t="shared" si="2"/>
        <v>4750</v>
      </c>
      <c r="O55" s="341" t="s">
        <v>955</v>
      </c>
      <c r="P55" s="347" t="s">
        <v>959</v>
      </c>
      <c r="Q55" s="292">
        <f t="shared" si="7"/>
        <v>0</v>
      </c>
      <c r="R55" s="292">
        <f t="shared" si="8"/>
        <v>250</v>
      </c>
      <c r="S55" s="292">
        <f t="shared" si="5"/>
        <v>250</v>
      </c>
    </row>
    <row r="56" spans="1:19" s="293" customFormat="1" ht="252">
      <c r="A56" s="287" t="s">
        <v>701</v>
      </c>
      <c r="B56" s="289" t="s">
        <v>702</v>
      </c>
      <c r="C56" s="290" t="s">
        <v>937</v>
      </c>
      <c r="D56" s="290" t="s">
        <v>938</v>
      </c>
      <c r="E56" s="320" t="s">
        <v>705</v>
      </c>
      <c r="F56" s="325">
        <v>0</v>
      </c>
      <c r="G56" s="325">
        <v>15000</v>
      </c>
      <c r="H56" s="325">
        <f t="shared" si="0"/>
        <v>15000</v>
      </c>
      <c r="I56" s="292"/>
      <c r="J56" s="292"/>
      <c r="K56" s="292">
        <f t="shared" si="1"/>
        <v>0</v>
      </c>
      <c r="L56" s="292"/>
      <c r="M56" s="292">
        <v>0</v>
      </c>
      <c r="N56" s="292">
        <f t="shared" si="2"/>
        <v>0</v>
      </c>
      <c r="O56" s="341" t="s">
        <v>957</v>
      </c>
      <c r="P56" s="348"/>
      <c r="Q56" s="292">
        <f t="shared" si="7"/>
        <v>0</v>
      </c>
      <c r="R56" s="292">
        <f t="shared" si="8"/>
        <v>15000</v>
      </c>
      <c r="S56" s="292">
        <f t="shared" si="5"/>
        <v>15000</v>
      </c>
    </row>
    <row r="57" spans="1:19" s="293" customFormat="1" ht="273">
      <c r="A57" s="287" t="s">
        <v>706</v>
      </c>
      <c r="B57" s="289" t="s">
        <v>707</v>
      </c>
      <c r="C57" s="302" t="s">
        <v>708</v>
      </c>
      <c r="D57" s="302" t="s">
        <v>939</v>
      </c>
      <c r="E57" s="320" t="s">
        <v>679</v>
      </c>
      <c r="F57" s="325">
        <v>0</v>
      </c>
      <c r="G57" s="326">
        <v>20000</v>
      </c>
      <c r="H57" s="326">
        <f t="shared" si="0"/>
        <v>20000</v>
      </c>
      <c r="I57" s="292"/>
      <c r="J57" s="297"/>
      <c r="K57" s="292">
        <f t="shared" si="1"/>
        <v>0</v>
      </c>
      <c r="L57" s="292">
        <v>0</v>
      </c>
      <c r="M57" s="292">
        <v>20000</v>
      </c>
      <c r="N57" s="292">
        <f t="shared" si="2"/>
        <v>20000</v>
      </c>
      <c r="O57" s="341" t="s">
        <v>954</v>
      </c>
      <c r="P57" s="344">
        <v>0.75</v>
      </c>
      <c r="Q57" s="292">
        <f t="shared" si="7"/>
        <v>0</v>
      </c>
      <c r="R57" s="292">
        <f t="shared" si="8"/>
        <v>0</v>
      </c>
      <c r="S57" s="292">
        <f t="shared" si="5"/>
        <v>0</v>
      </c>
    </row>
    <row r="58" spans="1:19" s="293" customFormat="1" ht="63">
      <c r="A58" s="287" t="s">
        <v>710</v>
      </c>
      <c r="B58" s="289" t="s">
        <v>711</v>
      </c>
      <c r="C58" s="302" t="s">
        <v>712</v>
      </c>
      <c r="D58" s="302" t="s">
        <v>713</v>
      </c>
      <c r="E58" s="320" t="s">
        <v>670</v>
      </c>
      <c r="F58" s="325">
        <v>0</v>
      </c>
      <c r="G58" s="326">
        <v>51800</v>
      </c>
      <c r="H58" s="326">
        <f t="shared" si="0"/>
        <v>51800</v>
      </c>
      <c r="I58" s="292"/>
      <c r="J58" s="297"/>
      <c r="K58" s="292">
        <f t="shared" si="1"/>
        <v>0</v>
      </c>
      <c r="L58" s="292">
        <v>0</v>
      </c>
      <c r="M58" s="292">
        <v>0</v>
      </c>
      <c r="N58" s="292">
        <f t="shared" si="2"/>
        <v>0</v>
      </c>
      <c r="O58" s="341" t="s">
        <v>957</v>
      </c>
      <c r="P58" s="348"/>
      <c r="Q58" s="292">
        <f t="shared" si="7"/>
        <v>0</v>
      </c>
      <c r="R58" s="292">
        <f t="shared" si="8"/>
        <v>51800</v>
      </c>
      <c r="S58" s="292">
        <f t="shared" si="5"/>
        <v>51800</v>
      </c>
    </row>
    <row r="59" spans="1:19" s="293" customFormat="1" ht="84">
      <c r="A59" s="287" t="s">
        <v>714</v>
      </c>
      <c r="B59" s="289" t="s">
        <v>715</v>
      </c>
      <c r="C59" s="302" t="s">
        <v>716</v>
      </c>
      <c r="D59" s="302" t="s">
        <v>940</v>
      </c>
      <c r="E59" s="320" t="s">
        <v>705</v>
      </c>
      <c r="F59" s="325">
        <v>0</v>
      </c>
      <c r="G59" s="326">
        <v>20000</v>
      </c>
      <c r="H59" s="326">
        <f t="shared" si="0"/>
        <v>20000</v>
      </c>
      <c r="I59" s="292"/>
      <c r="J59" s="297"/>
      <c r="K59" s="292">
        <f t="shared" si="1"/>
        <v>0</v>
      </c>
      <c r="L59" s="292">
        <v>0</v>
      </c>
      <c r="M59" s="292">
        <v>0</v>
      </c>
      <c r="N59" s="292">
        <f t="shared" si="2"/>
        <v>0</v>
      </c>
      <c r="O59" s="341" t="s">
        <v>957</v>
      </c>
      <c r="P59" s="348"/>
      <c r="Q59" s="292">
        <f t="shared" si="7"/>
        <v>0</v>
      </c>
      <c r="R59" s="292">
        <f t="shared" si="8"/>
        <v>20000</v>
      </c>
      <c r="S59" s="292">
        <f t="shared" si="5"/>
        <v>20000</v>
      </c>
    </row>
    <row r="60" spans="1:19" s="293" customFormat="1" ht="105" customHeight="1">
      <c r="A60" s="287" t="s">
        <v>718</v>
      </c>
      <c r="B60" s="289" t="s">
        <v>719</v>
      </c>
      <c r="C60" s="295" t="s">
        <v>941</v>
      </c>
      <c r="D60" s="302" t="s">
        <v>942</v>
      </c>
      <c r="E60" s="320" t="s">
        <v>578</v>
      </c>
      <c r="F60" s="325"/>
      <c r="G60" s="326">
        <v>60000</v>
      </c>
      <c r="H60" s="326">
        <f t="shared" si="0"/>
        <v>60000</v>
      </c>
      <c r="I60" s="292"/>
      <c r="J60" s="297"/>
      <c r="K60" s="292">
        <f t="shared" si="1"/>
        <v>0</v>
      </c>
      <c r="L60" s="292"/>
      <c r="M60" s="292">
        <v>54054</v>
      </c>
      <c r="N60" s="292">
        <f t="shared" si="2"/>
        <v>54054</v>
      </c>
      <c r="O60" s="341" t="s">
        <v>955</v>
      </c>
      <c r="P60" s="347" t="s">
        <v>959</v>
      </c>
      <c r="Q60" s="292">
        <f t="shared" si="7"/>
        <v>0</v>
      </c>
      <c r="R60" s="292">
        <f t="shared" si="8"/>
        <v>5946</v>
      </c>
      <c r="S60" s="292">
        <f t="shared" si="5"/>
        <v>5946</v>
      </c>
    </row>
    <row r="61" spans="1:19" s="335" customFormat="1">
      <c r="A61" s="330" t="s">
        <v>90</v>
      </c>
      <c r="B61" s="331"/>
      <c r="C61" s="332"/>
      <c r="D61" s="331"/>
      <c r="E61" s="333"/>
      <c r="F61" s="334"/>
      <c r="G61" s="334"/>
      <c r="H61" s="334"/>
      <c r="I61" s="334"/>
      <c r="J61" s="334"/>
      <c r="K61" s="334"/>
      <c r="L61" s="334"/>
      <c r="M61" s="334"/>
      <c r="N61" s="334"/>
      <c r="O61" s="339"/>
      <c r="P61" s="346"/>
      <c r="Q61" s="334"/>
      <c r="R61" s="334"/>
      <c r="S61" s="334"/>
    </row>
    <row r="62" spans="1:19" s="293" customFormat="1" ht="210">
      <c r="A62" s="287" t="s">
        <v>722</v>
      </c>
      <c r="B62" s="289" t="s">
        <v>723</v>
      </c>
      <c r="C62" s="295" t="s">
        <v>724</v>
      </c>
      <c r="D62" s="302" t="s">
        <v>725</v>
      </c>
      <c r="E62" s="320" t="s">
        <v>510</v>
      </c>
      <c r="F62" s="325">
        <v>1540000</v>
      </c>
      <c r="G62" s="326"/>
      <c r="H62" s="326">
        <f t="shared" si="0"/>
        <v>1540000</v>
      </c>
      <c r="I62" s="292"/>
      <c r="J62" s="297"/>
      <c r="K62" s="292">
        <f t="shared" si="1"/>
        <v>0</v>
      </c>
      <c r="L62" s="292">
        <v>1057586</v>
      </c>
      <c r="M62" s="292">
        <v>0</v>
      </c>
      <c r="N62" s="292">
        <f t="shared" si="2"/>
        <v>1057586</v>
      </c>
      <c r="O62" s="341" t="s">
        <v>954</v>
      </c>
      <c r="P62" s="344">
        <f t="shared" ref="P62:P64" si="10">+N62/H62</f>
        <v>0.68674415584415582</v>
      </c>
      <c r="Q62" s="292">
        <f t="shared" ref="Q62:R64" si="11">+F62-L62</f>
        <v>482414</v>
      </c>
      <c r="R62" s="292">
        <f t="shared" si="11"/>
        <v>0</v>
      </c>
      <c r="S62" s="292">
        <f t="shared" si="5"/>
        <v>482414</v>
      </c>
    </row>
    <row r="63" spans="1:19" s="293" customFormat="1" ht="189">
      <c r="A63" s="287" t="s">
        <v>726</v>
      </c>
      <c r="B63" s="289" t="s">
        <v>727</v>
      </c>
      <c r="C63" s="295" t="s">
        <v>728</v>
      </c>
      <c r="D63" s="302" t="s">
        <v>729</v>
      </c>
      <c r="E63" s="320" t="s">
        <v>730</v>
      </c>
      <c r="F63" s="325">
        <v>202500</v>
      </c>
      <c r="G63" s="326"/>
      <c r="H63" s="326">
        <f t="shared" si="0"/>
        <v>202500</v>
      </c>
      <c r="I63" s="292"/>
      <c r="J63" s="297"/>
      <c r="K63" s="292">
        <f t="shared" si="1"/>
        <v>0</v>
      </c>
      <c r="L63" s="292">
        <v>202479</v>
      </c>
      <c r="M63" s="292">
        <v>0</v>
      </c>
      <c r="N63" s="292">
        <f t="shared" si="2"/>
        <v>202479</v>
      </c>
      <c r="O63" s="341" t="s">
        <v>955</v>
      </c>
      <c r="P63" s="347" t="s">
        <v>958</v>
      </c>
      <c r="Q63" s="292">
        <f t="shared" si="11"/>
        <v>21</v>
      </c>
      <c r="R63" s="292">
        <f t="shared" si="11"/>
        <v>0</v>
      </c>
      <c r="S63" s="292">
        <f t="shared" si="5"/>
        <v>21</v>
      </c>
    </row>
    <row r="64" spans="1:19" s="293" customFormat="1" ht="147">
      <c r="A64" s="287" t="s">
        <v>731</v>
      </c>
      <c r="B64" s="289" t="s">
        <v>732</v>
      </c>
      <c r="C64" s="295" t="s">
        <v>733</v>
      </c>
      <c r="D64" s="302" t="s">
        <v>734</v>
      </c>
      <c r="E64" s="320" t="s">
        <v>510</v>
      </c>
      <c r="F64" s="325">
        <v>750000</v>
      </c>
      <c r="G64" s="326"/>
      <c r="H64" s="326">
        <f t="shared" si="0"/>
        <v>750000</v>
      </c>
      <c r="I64" s="292"/>
      <c r="J64" s="297"/>
      <c r="K64" s="292">
        <f t="shared" si="1"/>
        <v>0</v>
      </c>
      <c r="L64" s="292">
        <v>69880</v>
      </c>
      <c r="M64" s="292">
        <v>0</v>
      </c>
      <c r="N64" s="292">
        <f t="shared" si="2"/>
        <v>69880</v>
      </c>
      <c r="O64" s="341" t="s">
        <v>954</v>
      </c>
      <c r="P64" s="344">
        <f t="shared" si="10"/>
        <v>9.317333333333333E-2</v>
      </c>
      <c r="Q64" s="292">
        <f t="shared" si="11"/>
        <v>680120</v>
      </c>
      <c r="R64" s="292">
        <f t="shared" si="11"/>
        <v>0</v>
      </c>
      <c r="S64" s="292">
        <f t="shared" si="5"/>
        <v>680120</v>
      </c>
    </row>
    <row r="65" spans="1:19" s="335" customFormat="1">
      <c r="A65" s="330" t="s">
        <v>91</v>
      </c>
      <c r="B65" s="331"/>
      <c r="C65" s="332"/>
      <c r="D65" s="331"/>
      <c r="E65" s="333"/>
      <c r="F65" s="334"/>
      <c r="G65" s="334"/>
      <c r="H65" s="334"/>
      <c r="I65" s="334"/>
      <c r="J65" s="334"/>
      <c r="K65" s="334"/>
      <c r="L65" s="334"/>
      <c r="M65" s="334"/>
      <c r="N65" s="334"/>
      <c r="O65" s="339"/>
      <c r="P65" s="346"/>
      <c r="Q65" s="334"/>
      <c r="R65" s="334"/>
      <c r="S65" s="334"/>
    </row>
    <row r="66" spans="1:19" s="293" customFormat="1" ht="126">
      <c r="A66" s="287" t="s">
        <v>735</v>
      </c>
      <c r="B66" s="289" t="s">
        <v>736</v>
      </c>
      <c r="C66" s="295" t="s">
        <v>737</v>
      </c>
      <c r="D66" s="302" t="s">
        <v>738</v>
      </c>
      <c r="E66" s="320" t="s">
        <v>510</v>
      </c>
      <c r="F66" s="325"/>
      <c r="G66" s="326">
        <v>10000</v>
      </c>
      <c r="H66" s="326">
        <f t="shared" si="0"/>
        <v>10000</v>
      </c>
      <c r="I66" s="292"/>
      <c r="J66" s="297"/>
      <c r="K66" s="292">
        <f t="shared" si="1"/>
        <v>0</v>
      </c>
      <c r="L66" s="292">
        <v>0</v>
      </c>
      <c r="M66" s="292">
        <v>5000</v>
      </c>
      <c r="N66" s="292">
        <f t="shared" si="2"/>
        <v>5000</v>
      </c>
      <c r="O66" s="341" t="s">
        <v>954</v>
      </c>
      <c r="P66" s="344">
        <f t="shared" ref="P66:P73" si="12">+N66/H66</f>
        <v>0.5</v>
      </c>
      <c r="Q66" s="292">
        <f t="shared" ref="Q66:Q74" si="13">+F66-L66</f>
        <v>0</v>
      </c>
      <c r="R66" s="292">
        <f t="shared" ref="R66:R74" si="14">+G66-M66</f>
        <v>5000</v>
      </c>
      <c r="S66" s="292">
        <f t="shared" si="5"/>
        <v>5000</v>
      </c>
    </row>
    <row r="67" spans="1:19" s="293" customFormat="1" ht="168">
      <c r="A67" s="287" t="s">
        <v>739</v>
      </c>
      <c r="B67" s="289" t="s">
        <v>740</v>
      </c>
      <c r="C67" s="295" t="s">
        <v>741</v>
      </c>
      <c r="D67" s="302" t="s">
        <v>742</v>
      </c>
      <c r="E67" s="320" t="s">
        <v>510</v>
      </c>
      <c r="F67" s="325"/>
      <c r="G67" s="326">
        <v>120000</v>
      </c>
      <c r="H67" s="326">
        <f t="shared" si="0"/>
        <v>120000</v>
      </c>
      <c r="I67" s="292"/>
      <c r="J67" s="297"/>
      <c r="K67" s="292">
        <f t="shared" si="1"/>
        <v>0</v>
      </c>
      <c r="L67" s="292">
        <v>0</v>
      </c>
      <c r="M67" s="292">
        <v>49650</v>
      </c>
      <c r="N67" s="292">
        <f t="shared" si="2"/>
        <v>49650</v>
      </c>
      <c r="O67" s="341" t="s">
        <v>954</v>
      </c>
      <c r="P67" s="344">
        <f t="shared" si="12"/>
        <v>0.41375000000000001</v>
      </c>
      <c r="Q67" s="292">
        <f t="shared" si="13"/>
        <v>0</v>
      </c>
      <c r="R67" s="292">
        <f t="shared" si="14"/>
        <v>70350</v>
      </c>
      <c r="S67" s="292">
        <f t="shared" si="5"/>
        <v>70350</v>
      </c>
    </row>
    <row r="68" spans="1:19" s="293" customFormat="1" ht="63">
      <c r="A68" s="287" t="s">
        <v>743</v>
      </c>
      <c r="B68" s="289" t="s">
        <v>744</v>
      </c>
      <c r="C68" s="295" t="s">
        <v>745</v>
      </c>
      <c r="D68" s="302" t="s">
        <v>746</v>
      </c>
      <c r="E68" s="320" t="s">
        <v>510</v>
      </c>
      <c r="F68" s="325"/>
      <c r="G68" s="326">
        <v>35000</v>
      </c>
      <c r="H68" s="326">
        <f t="shared" si="0"/>
        <v>35000</v>
      </c>
      <c r="I68" s="292"/>
      <c r="J68" s="297"/>
      <c r="K68" s="292">
        <f t="shared" si="1"/>
        <v>0</v>
      </c>
      <c r="L68" s="292">
        <v>0</v>
      </c>
      <c r="M68" s="292">
        <v>21750</v>
      </c>
      <c r="N68" s="292">
        <f t="shared" si="2"/>
        <v>21750</v>
      </c>
      <c r="O68" s="341" t="s">
        <v>954</v>
      </c>
      <c r="P68" s="344">
        <f t="shared" si="12"/>
        <v>0.62142857142857144</v>
      </c>
      <c r="Q68" s="292">
        <f t="shared" si="13"/>
        <v>0</v>
      </c>
      <c r="R68" s="292">
        <f t="shared" si="14"/>
        <v>13250</v>
      </c>
      <c r="S68" s="292">
        <f t="shared" si="5"/>
        <v>13250</v>
      </c>
    </row>
    <row r="69" spans="1:19" s="293" customFormat="1" ht="84">
      <c r="A69" s="287" t="s">
        <v>747</v>
      </c>
      <c r="B69" s="289" t="s">
        <v>748</v>
      </c>
      <c r="C69" s="295" t="s">
        <v>749</v>
      </c>
      <c r="D69" s="302" t="s">
        <v>750</v>
      </c>
      <c r="E69" s="320" t="s">
        <v>510</v>
      </c>
      <c r="F69" s="325"/>
      <c r="G69" s="326">
        <v>10000</v>
      </c>
      <c r="H69" s="326">
        <f t="shared" si="0"/>
        <v>10000</v>
      </c>
      <c r="I69" s="292"/>
      <c r="J69" s="297"/>
      <c r="K69" s="292">
        <f t="shared" si="1"/>
        <v>0</v>
      </c>
      <c r="L69" s="292">
        <v>0</v>
      </c>
      <c r="M69" s="292">
        <v>0</v>
      </c>
      <c r="N69" s="292">
        <f t="shared" si="2"/>
        <v>0</v>
      </c>
      <c r="O69" s="341" t="s">
        <v>957</v>
      </c>
      <c r="P69" s="348"/>
      <c r="Q69" s="292">
        <f t="shared" si="13"/>
        <v>0</v>
      </c>
      <c r="R69" s="292">
        <f t="shared" si="14"/>
        <v>10000</v>
      </c>
      <c r="S69" s="292">
        <f t="shared" si="5"/>
        <v>10000</v>
      </c>
    </row>
    <row r="70" spans="1:19" s="293" customFormat="1" ht="189">
      <c r="A70" s="287" t="s">
        <v>751</v>
      </c>
      <c r="B70" s="289" t="s">
        <v>752</v>
      </c>
      <c r="C70" s="295" t="s">
        <v>753</v>
      </c>
      <c r="D70" s="302" t="s">
        <v>754</v>
      </c>
      <c r="E70" s="320" t="s">
        <v>510</v>
      </c>
      <c r="F70" s="325"/>
      <c r="G70" s="326">
        <v>171700</v>
      </c>
      <c r="H70" s="326">
        <f t="shared" si="0"/>
        <v>171700</v>
      </c>
      <c r="I70" s="292"/>
      <c r="J70" s="297"/>
      <c r="K70" s="292">
        <f t="shared" si="1"/>
        <v>0</v>
      </c>
      <c r="L70" s="292">
        <v>0</v>
      </c>
      <c r="M70" s="292">
        <v>50975</v>
      </c>
      <c r="N70" s="292">
        <f t="shared" si="2"/>
        <v>50975</v>
      </c>
      <c r="O70" s="341" t="s">
        <v>954</v>
      </c>
      <c r="P70" s="344">
        <f t="shared" si="12"/>
        <v>0.29688410017472333</v>
      </c>
      <c r="Q70" s="292">
        <f t="shared" si="13"/>
        <v>0</v>
      </c>
      <c r="R70" s="292">
        <f t="shared" si="14"/>
        <v>120725</v>
      </c>
      <c r="S70" s="292">
        <f t="shared" si="5"/>
        <v>120725</v>
      </c>
    </row>
    <row r="71" spans="1:19" s="293" customFormat="1" ht="252">
      <c r="A71" s="287" t="s">
        <v>755</v>
      </c>
      <c r="B71" s="289" t="s">
        <v>756</v>
      </c>
      <c r="C71" s="295" t="s">
        <v>757</v>
      </c>
      <c r="D71" s="302" t="s">
        <v>758</v>
      </c>
      <c r="E71" s="320" t="s">
        <v>510</v>
      </c>
      <c r="F71" s="325"/>
      <c r="G71" s="326">
        <v>446000</v>
      </c>
      <c r="H71" s="326">
        <f t="shared" si="0"/>
        <v>446000</v>
      </c>
      <c r="I71" s="292"/>
      <c r="J71" s="297"/>
      <c r="K71" s="292">
        <f t="shared" si="1"/>
        <v>0</v>
      </c>
      <c r="L71" s="292">
        <v>0</v>
      </c>
      <c r="M71" s="292">
        <v>143570</v>
      </c>
      <c r="N71" s="292">
        <f t="shared" si="2"/>
        <v>143570</v>
      </c>
      <c r="O71" s="341" t="s">
        <v>954</v>
      </c>
      <c r="P71" s="344">
        <f t="shared" si="12"/>
        <v>0.32190582959641256</v>
      </c>
      <c r="Q71" s="292">
        <f t="shared" si="13"/>
        <v>0</v>
      </c>
      <c r="R71" s="292">
        <f t="shared" si="14"/>
        <v>302430</v>
      </c>
      <c r="S71" s="292">
        <f t="shared" si="5"/>
        <v>302430</v>
      </c>
    </row>
    <row r="72" spans="1:19" s="293" customFormat="1" ht="84">
      <c r="A72" s="287" t="s">
        <v>759</v>
      </c>
      <c r="B72" s="289" t="s">
        <v>760</v>
      </c>
      <c r="C72" s="295" t="s">
        <v>761</v>
      </c>
      <c r="D72" s="302" t="s">
        <v>762</v>
      </c>
      <c r="E72" s="320" t="s">
        <v>510</v>
      </c>
      <c r="F72" s="325"/>
      <c r="G72" s="326">
        <v>65000</v>
      </c>
      <c r="H72" s="326">
        <f t="shared" si="0"/>
        <v>65000</v>
      </c>
      <c r="I72" s="292"/>
      <c r="J72" s="297"/>
      <c r="K72" s="292">
        <f t="shared" si="1"/>
        <v>0</v>
      </c>
      <c r="L72" s="292">
        <v>0</v>
      </c>
      <c r="M72" s="292">
        <v>11000</v>
      </c>
      <c r="N72" s="292">
        <f t="shared" si="2"/>
        <v>11000</v>
      </c>
      <c r="O72" s="341" t="s">
        <v>954</v>
      </c>
      <c r="P72" s="344">
        <f t="shared" si="12"/>
        <v>0.16923076923076924</v>
      </c>
      <c r="Q72" s="292">
        <f t="shared" si="13"/>
        <v>0</v>
      </c>
      <c r="R72" s="292">
        <f t="shared" si="14"/>
        <v>54000</v>
      </c>
      <c r="S72" s="292">
        <f t="shared" si="5"/>
        <v>54000</v>
      </c>
    </row>
    <row r="73" spans="1:19" s="293" customFormat="1" ht="105">
      <c r="A73" s="287" t="s">
        <v>763</v>
      </c>
      <c r="B73" s="289" t="s">
        <v>764</v>
      </c>
      <c r="C73" s="295" t="s">
        <v>765</v>
      </c>
      <c r="D73" s="302" t="s">
        <v>766</v>
      </c>
      <c r="E73" s="320" t="s">
        <v>510</v>
      </c>
      <c r="F73" s="325"/>
      <c r="G73" s="326">
        <v>110700</v>
      </c>
      <c r="H73" s="326">
        <f t="shared" si="0"/>
        <v>110700</v>
      </c>
      <c r="I73" s="292"/>
      <c r="J73" s="297"/>
      <c r="K73" s="292">
        <f t="shared" si="1"/>
        <v>0</v>
      </c>
      <c r="L73" s="292"/>
      <c r="M73" s="292">
        <v>50000</v>
      </c>
      <c r="N73" s="292">
        <f t="shared" si="2"/>
        <v>50000</v>
      </c>
      <c r="O73" s="341" t="s">
        <v>954</v>
      </c>
      <c r="P73" s="344">
        <f t="shared" si="12"/>
        <v>0.45167118337850043</v>
      </c>
      <c r="Q73" s="292">
        <f t="shared" si="13"/>
        <v>0</v>
      </c>
      <c r="R73" s="292">
        <f t="shared" si="14"/>
        <v>60700</v>
      </c>
      <c r="S73" s="292">
        <f t="shared" si="5"/>
        <v>60700</v>
      </c>
    </row>
    <row r="74" spans="1:19" s="293" customFormat="1" ht="210">
      <c r="A74" s="287" t="s">
        <v>767</v>
      </c>
      <c r="B74" s="289" t="s">
        <v>768</v>
      </c>
      <c r="C74" s="295" t="s">
        <v>769</v>
      </c>
      <c r="D74" s="302" t="s">
        <v>943</v>
      </c>
      <c r="E74" s="320" t="s">
        <v>510</v>
      </c>
      <c r="F74" s="325"/>
      <c r="G74" s="326">
        <v>10000</v>
      </c>
      <c r="H74" s="326">
        <f t="shared" si="0"/>
        <v>10000</v>
      </c>
      <c r="I74" s="292"/>
      <c r="J74" s="297"/>
      <c r="K74" s="292">
        <f t="shared" si="1"/>
        <v>0</v>
      </c>
      <c r="L74" s="292">
        <v>0</v>
      </c>
      <c r="M74" s="292">
        <v>0</v>
      </c>
      <c r="N74" s="292">
        <f t="shared" si="2"/>
        <v>0</v>
      </c>
      <c r="O74" s="341" t="s">
        <v>957</v>
      </c>
      <c r="P74" s="348"/>
      <c r="Q74" s="292">
        <f t="shared" si="13"/>
        <v>0</v>
      </c>
      <c r="R74" s="292">
        <f t="shared" si="14"/>
        <v>10000</v>
      </c>
      <c r="S74" s="292">
        <f t="shared" si="5"/>
        <v>10000</v>
      </c>
    </row>
    <row r="75" spans="1:19" s="335" customFormat="1">
      <c r="A75" s="330" t="s">
        <v>113</v>
      </c>
      <c r="B75" s="331"/>
      <c r="C75" s="332"/>
      <c r="D75" s="331"/>
      <c r="E75" s="333"/>
      <c r="F75" s="334"/>
      <c r="G75" s="334"/>
      <c r="H75" s="334"/>
      <c r="I75" s="334"/>
      <c r="J75" s="334"/>
      <c r="K75" s="334"/>
      <c r="L75" s="334"/>
      <c r="M75" s="334"/>
      <c r="N75" s="334"/>
      <c r="O75" s="339"/>
      <c r="P75" s="346"/>
      <c r="Q75" s="334"/>
      <c r="R75" s="334"/>
      <c r="S75" s="334"/>
    </row>
    <row r="76" spans="1:19" s="293" customFormat="1" ht="105">
      <c r="A76" s="287" t="s">
        <v>771</v>
      </c>
      <c r="B76" s="289" t="s">
        <v>772</v>
      </c>
      <c r="C76" s="295" t="s">
        <v>773</v>
      </c>
      <c r="D76" s="302" t="s">
        <v>774</v>
      </c>
      <c r="E76" s="320" t="s">
        <v>679</v>
      </c>
      <c r="F76" s="325">
        <v>30000</v>
      </c>
      <c r="G76" s="326"/>
      <c r="H76" s="326">
        <f t="shared" si="0"/>
        <v>30000</v>
      </c>
      <c r="I76" s="292"/>
      <c r="J76" s="297"/>
      <c r="K76" s="292">
        <f t="shared" si="1"/>
        <v>0</v>
      </c>
      <c r="L76" s="292">
        <v>0</v>
      </c>
      <c r="M76" s="292">
        <v>0</v>
      </c>
      <c r="N76" s="292">
        <f t="shared" si="2"/>
        <v>0</v>
      </c>
      <c r="O76" s="341" t="s">
        <v>957</v>
      </c>
      <c r="P76" s="348"/>
      <c r="Q76" s="292">
        <f t="shared" ref="Q76:Q94" si="15">+F76-L76</f>
        <v>30000</v>
      </c>
      <c r="R76" s="292">
        <f t="shared" ref="R76:R94" si="16">+G76-M76</f>
        <v>0</v>
      </c>
      <c r="S76" s="292">
        <f t="shared" si="5"/>
        <v>30000</v>
      </c>
    </row>
    <row r="77" spans="1:19" s="293" customFormat="1" ht="105">
      <c r="A77" s="287" t="s">
        <v>776</v>
      </c>
      <c r="B77" s="289" t="s">
        <v>777</v>
      </c>
      <c r="C77" s="295" t="s">
        <v>778</v>
      </c>
      <c r="D77" s="302" t="s">
        <v>779</v>
      </c>
      <c r="E77" s="320" t="s">
        <v>578</v>
      </c>
      <c r="F77" s="325"/>
      <c r="G77" s="326">
        <v>30000</v>
      </c>
      <c r="H77" s="326">
        <f t="shared" ref="H77:H111" si="17">+F77+G77</f>
        <v>30000</v>
      </c>
      <c r="I77" s="292"/>
      <c r="J77" s="297"/>
      <c r="K77" s="292">
        <f t="shared" ref="K77:K111" si="18">+I77+J77</f>
        <v>0</v>
      </c>
      <c r="L77" s="292"/>
      <c r="M77" s="292">
        <v>30000</v>
      </c>
      <c r="N77" s="292">
        <f t="shared" ref="N77:N111" si="19">+L77+M77</f>
        <v>30000</v>
      </c>
      <c r="O77" s="341" t="s">
        <v>955</v>
      </c>
      <c r="P77" s="347" t="s">
        <v>959</v>
      </c>
      <c r="Q77" s="292">
        <f t="shared" si="15"/>
        <v>0</v>
      </c>
      <c r="R77" s="292">
        <f t="shared" si="16"/>
        <v>0</v>
      </c>
      <c r="S77" s="292">
        <f t="shared" ref="S77:S111" si="20">+Q77+R77</f>
        <v>0</v>
      </c>
    </row>
    <row r="78" spans="1:19" s="293" customFormat="1" ht="196.5" customHeight="1">
      <c r="A78" s="287" t="s">
        <v>780</v>
      </c>
      <c r="B78" s="289" t="s">
        <v>781</v>
      </c>
      <c r="C78" s="295" t="s">
        <v>782</v>
      </c>
      <c r="D78" s="302" t="s">
        <v>783</v>
      </c>
      <c r="E78" s="320" t="s">
        <v>578</v>
      </c>
      <c r="F78" s="325"/>
      <c r="G78" s="326">
        <v>10000</v>
      </c>
      <c r="H78" s="326">
        <f t="shared" si="17"/>
        <v>10000</v>
      </c>
      <c r="I78" s="292"/>
      <c r="J78" s="297"/>
      <c r="K78" s="292">
        <f t="shared" si="18"/>
        <v>0</v>
      </c>
      <c r="L78" s="292">
        <v>0</v>
      </c>
      <c r="M78" s="292">
        <v>10000</v>
      </c>
      <c r="N78" s="292">
        <f t="shared" si="19"/>
        <v>10000</v>
      </c>
      <c r="O78" s="341" t="s">
        <v>955</v>
      </c>
      <c r="P78" s="347" t="s">
        <v>958</v>
      </c>
      <c r="Q78" s="292">
        <f t="shared" si="15"/>
        <v>0</v>
      </c>
      <c r="R78" s="292">
        <f t="shared" si="16"/>
        <v>0</v>
      </c>
      <c r="S78" s="292">
        <f t="shared" si="20"/>
        <v>0</v>
      </c>
    </row>
    <row r="79" spans="1:19" s="293" customFormat="1" ht="231">
      <c r="A79" s="287" t="s">
        <v>784</v>
      </c>
      <c r="B79" s="289" t="s">
        <v>785</v>
      </c>
      <c r="C79" s="295" t="s">
        <v>944</v>
      </c>
      <c r="D79" s="302" t="s">
        <v>945</v>
      </c>
      <c r="E79" s="320" t="s">
        <v>679</v>
      </c>
      <c r="F79" s="325"/>
      <c r="G79" s="326">
        <v>17000</v>
      </c>
      <c r="H79" s="326">
        <f t="shared" si="17"/>
        <v>17000</v>
      </c>
      <c r="I79" s="292">
        <v>300000</v>
      </c>
      <c r="J79" s="297"/>
      <c r="K79" s="292">
        <f t="shared" si="18"/>
        <v>300000</v>
      </c>
      <c r="L79" s="292">
        <v>0</v>
      </c>
      <c r="M79" s="292">
        <v>0</v>
      </c>
      <c r="N79" s="292">
        <f t="shared" si="19"/>
        <v>0</v>
      </c>
      <c r="O79" s="341" t="s">
        <v>957</v>
      </c>
      <c r="P79" s="348"/>
      <c r="Q79" s="292">
        <f t="shared" si="15"/>
        <v>0</v>
      </c>
      <c r="R79" s="292">
        <f t="shared" si="16"/>
        <v>17000</v>
      </c>
      <c r="S79" s="292">
        <f t="shared" si="20"/>
        <v>17000</v>
      </c>
    </row>
    <row r="80" spans="1:19" s="293" customFormat="1" ht="126">
      <c r="A80" s="287" t="s">
        <v>788</v>
      </c>
      <c r="B80" s="289" t="s">
        <v>789</v>
      </c>
      <c r="C80" s="295" t="s">
        <v>790</v>
      </c>
      <c r="D80" s="302" t="s">
        <v>791</v>
      </c>
      <c r="E80" s="320" t="s">
        <v>592</v>
      </c>
      <c r="F80" s="325">
        <v>37000</v>
      </c>
      <c r="G80" s="326"/>
      <c r="H80" s="326">
        <f t="shared" si="17"/>
        <v>37000</v>
      </c>
      <c r="I80" s="292"/>
      <c r="J80" s="297"/>
      <c r="K80" s="292">
        <f t="shared" si="18"/>
        <v>0</v>
      </c>
      <c r="L80" s="292">
        <v>20000</v>
      </c>
      <c r="M80" s="292">
        <v>0</v>
      </c>
      <c r="N80" s="292">
        <f t="shared" si="19"/>
        <v>20000</v>
      </c>
      <c r="O80" s="341" t="s">
        <v>954</v>
      </c>
      <c r="P80" s="344">
        <f t="shared" ref="P80:P94" si="21">+N80/H80</f>
        <v>0.54054054054054057</v>
      </c>
      <c r="Q80" s="292">
        <f t="shared" si="15"/>
        <v>17000</v>
      </c>
      <c r="R80" s="292">
        <f t="shared" si="16"/>
        <v>0</v>
      </c>
      <c r="S80" s="292">
        <f t="shared" si="20"/>
        <v>17000</v>
      </c>
    </row>
    <row r="81" spans="1:19" s="293" customFormat="1" ht="210">
      <c r="A81" s="287" t="s">
        <v>792</v>
      </c>
      <c r="B81" s="289" t="s">
        <v>793</v>
      </c>
      <c r="C81" s="295" t="s">
        <v>946</v>
      </c>
      <c r="D81" s="290" t="s">
        <v>947</v>
      </c>
      <c r="E81" s="320" t="s">
        <v>510</v>
      </c>
      <c r="F81" s="325">
        <v>190000</v>
      </c>
      <c r="G81" s="326">
        <v>455200</v>
      </c>
      <c r="H81" s="326">
        <f t="shared" si="17"/>
        <v>645200</v>
      </c>
      <c r="I81" s="292"/>
      <c r="J81" s="297"/>
      <c r="K81" s="292">
        <f t="shared" si="18"/>
        <v>0</v>
      </c>
      <c r="L81" s="292">
        <v>71000</v>
      </c>
      <c r="M81" s="292">
        <v>268512.27</v>
      </c>
      <c r="N81" s="292">
        <f t="shared" si="19"/>
        <v>339512.27</v>
      </c>
      <c r="O81" s="341" t="s">
        <v>954</v>
      </c>
      <c r="P81" s="344">
        <f t="shared" si="21"/>
        <v>0.52621244575325488</v>
      </c>
      <c r="Q81" s="292">
        <f t="shared" si="15"/>
        <v>119000</v>
      </c>
      <c r="R81" s="292">
        <f t="shared" si="16"/>
        <v>186687.72999999998</v>
      </c>
      <c r="S81" s="292">
        <f t="shared" si="20"/>
        <v>305687.73</v>
      </c>
    </row>
    <row r="82" spans="1:19" s="293" customFormat="1" ht="126">
      <c r="A82" s="287" t="s">
        <v>795</v>
      </c>
      <c r="B82" s="289" t="s">
        <v>796</v>
      </c>
      <c r="C82" s="295" t="s">
        <v>797</v>
      </c>
      <c r="D82" s="302" t="s">
        <v>798</v>
      </c>
      <c r="E82" s="320" t="s">
        <v>510</v>
      </c>
      <c r="F82" s="325"/>
      <c r="G82" s="326">
        <v>3800</v>
      </c>
      <c r="H82" s="326">
        <f t="shared" si="17"/>
        <v>3800</v>
      </c>
      <c r="I82" s="292"/>
      <c r="J82" s="297"/>
      <c r="K82" s="292">
        <f t="shared" si="18"/>
        <v>0</v>
      </c>
      <c r="L82" s="292">
        <v>0</v>
      </c>
      <c r="M82" s="292">
        <v>1900</v>
      </c>
      <c r="N82" s="292">
        <f t="shared" si="19"/>
        <v>1900</v>
      </c>
      <c r="O82" s="341" t="s">
        <v>954</v>
      </c>
      <c r="P82" s="344">
        <f t="shared" si="21"/>
        <v>0.5</v>
      </c>
      <c r="Q82" s="292">
        <f t="shared" si="15"/>
        <v>0</v>
      </c>
      <c r="R82" s="292">
        <f t="shared" si="16"/>
        <v>1900</v>
      </c>
      <c r="S82" s="292">
        <f t="shared" si="20"/>
        <v>1900</v>
      </c>
    </row>
    <row r="83" spans="1:19" s="293" customFormat="1" ht="204" customHeight="1">
      <c r="A83" s="287" t="s">
        <v>799</v>
      </c>
      <c r="B83" s="289" t="s">
        <v>800</v>
      </c>
      <c r="C83" s="295" t="s">
        <v>801</v>
      </c>
      <c r="D83" s="302" t="s">
        <v>802</v>
      </c>
      <c r="E83" s="320" t="s">
        <v>510</v>
      </c>
      <c r="F83" s="325">
        <v>300000</v>
      </c>
      <c r="G83" s="326">
        <v>0</v>
      </c>
      <c r="H83" s="326">
        <f t="shared" si="17"/>
        <v>300000</v>
      </c>
      <c r="I83" s="292"/>
      <c r="J83" s="297"/>
      <c r="K83" s="292">
        <f t="shared" si="18"/>
        <v>0</v>
      </c>
      <c r="L83" s="292">
        <v>96100</v>
      </c>
      <c r="M83" s="292">
        <v>0</v>
      </c>
      <c r="N83" s="292">
        <f t="shared" si="19"/>
        <v>96100</v>
      </c>
      <c r="O83" s="341" t="s">
        <v>954</v>
      </c>
      <c r="P83" s="344">
        <f t="shared" si="21"/>
        <v>0.32033333333333336</v>
      </c>
      <c r="Q83" s="292">
        <f t="shared" si="15"/>
        <v>203900</v>
      </c>
      <c r="R83" s="292">
        <f t="shared" si="16"/>
        <v>0</v>
      </c>
      <c r="S83" s="292">
        <f t="shared" si="20"/>
        <v>203900</v>
      </c>
    </row>
    <row r="84" spans="1:19" s="293" customFormat="1" ht="63">
      <c r="A84" s="287" t="s">
        <v>803</v>
      </c>
      <c r="B84" s="289" t="s">
        <v>804</v>
      </c>
      <c r="C84" s="295" t="s">
        <v>805</v>
      </c>
      <c r="D84" s="302" t="s">
        <v>806</v>
      </c>
      <c r="E84" s="320" t="s">
        <v>510</v>
      </c>
      <c r="F84" s="325"/>
      <c r="G84" s="326">
        <v>40000</v>
      </c>
      <c r="H84" s="326">
        <f t="shared" si="17"/>
        <v>40000</v>
      </c>
      <c r="I84" s="292"/>
      <c r="J84" s="297"/>
      <c r="K84" s="292">
        <f t="shared" si="18"/>
        <v>0</v>
      </c>
      <c r="L84" s="292">
        <v>0</v>
      </c>
      <c r="M84" s="292">
        <v>17000</v>
      </c>
      <c r="N84" s="292">
        <f t="shared" si="19"/>
        <v>17000</v>
      </c>
      <c r="O84" s="341" t="s">
        <v>954</v>
      </c>
      <c r="P84" s="344">
        <f t="shared" si="21"/>
        <v>0.42499999999999999</v>
      </c>
      <c r="Q84" s="292">
        <f t="shared" si="15"/>
        <v>0</v>
      </c>
      <c r="R84" s="292">
        <f t="shared" si="16"/>
        <v>23000</v>
      </c>
      <c r="S84" s="292">
        <f t="shared" si="20"/>
        <v>23000</v>
      </c>
    </row>
    <row r="85" spans="1:19" s="293" customFormat="1" ht="409.5">
      <c r="A85" s="287" t="s">
        <v>807</v>
      </c>
      <c r="B85" s="289" t="s">
        <v>808</v>
      </c>
      <c r="C85" s="295" t="s">
        <v>809</v>
      </c>
      <c r="D85" s="302" t="s">
        <v>810</v>
      </c>
      <c r="E85" s="320" t="s">
        <v>510</v>
      </c>
      <c r="F85" s="325">
        <v>1000000</v>
      </c>
      <c r="G85" s="326"/>
      <c r="H85" s="326">
        <f t="shared" si="17"/>
        <v>1000000</v>
      </c>
      <c r="I85" s="292"/>
      <c r="J85" s="297"/>
      <c r="K85" s="292">
        <f t="shared" si="18"/>
        <v>0</v>
      </c>
      <c r="L85" s="292">
        <v>469701.98</v>
      </c>
      <c r="M85" s="292">
        <v>0</v>
      </c>
      <c r="N85" s="292">
        <f t="shared" si="19"/>
        <v>469701.98</v>
      </c>
      <c r="O85" s="341" t="s">
        <v>954</v>
      </c>
      <c r="P85" s="344">
        <f t="shared" si="21"/>
        <v>0.46970197999999996</v>
      </c>
      <c r="Q85" s="292">
        <f t="shared" si="15"/>
        <v>530298.02</v>
      </c>
      <c r="R85" s="292">
        <f t="shared" si="16"/>
        <v>0</v>
      </c>
      <c r="S85" s="292">
        <f t="shared" si="20"/>
        <v>530298.02</v>
      </c>
    </row>
    <row r="86" spans="1:19" s="293" customFormat="1" ht="105">
      <c r="A86" s="287" t="s">
        <v>811</v>
      </c>
      <c r="B86" s="289" t="s">
        <v>812</v>
      </c>
      <c r="C86" s="295" t="s">
        <v>813</v>
      </c>
      <c r="D86" s="302" t="s">
        <v>530</v>
      </c>
      <c r="E86" s="320" t="s">
        <v>814</v>
      </c>
      <c r="F86" s="325"/>
      <c r="G86" s="326">
        <v>20000</v>
      </c>
      <c r="H86" s="326">
        <f t="shared" si="17"/>
        <v>20000</v>
      </c>
      <c r="I86" s="292"/>
      <c r="J86" s="297"/>
      <c r="K86" s="292">
        <f t="shared" si="18"/>
        <v>0</v>
      </c>
      <c r="L86" s="292">
        <v>0</v>
      </c>
      <c r="M86" s="292">
        <v>20000</v>
      </c>
      <c r="N86" s="292">
        <f t="shared" si="19"/>
        <v>20000</v>
      </c>
      <c r="O86" s="341" t="s">
        <v>955</v>
      </c>
      <c r="P86" s="347" t="s">
        <v>959</v>
      </c>
      <c r="Q86" s="292">
        <f t="shared" si="15"/>
        <v>0</v>
      </c>
      <c r="R86" s="292">
        <f t="shared" si="16"/>
        <v>0</v>
      </c>
      <c r="S86" s="292">
        <f t="shared" si="20"/>
        <v>0</v>
      </c>
    </row>
    <row r="87" spans="1:19" s="293" customFormat="1" ht="102.75" customHeight="1">
      <c r="A87" s="287" t="s">
        <v>815</v>
      </c>
      <c r="B87" s="289" t="s">
        <v>816</v>
      </c>
      <c r="C87" s="295" t="s">
        <v>817</v>
      </c>
      <c r="D87" s="302" t="s">
        <v>818</v>
      </c>
      <c r="E87" s="320" t="s">
        <v>578</v>
      </c>
      <c r="F87" s="325">
        <v>40000</v>
      </c>
      <c r="G87" s="326"/>
      <c r="H87" s="326">
        <f t="shared" si="17"/>
        <v>40000</v>
      </c>
      <c r="I87" s="292"/>
      <c r="J87" s="297"/>
      <c r="K87" s="292">
        <f t="shared" si="18"/>
        <v>0</v>
      </c>
      <c r="L87" s="292">
        <v>39840</v>
      </c>
      <c r="M87" s="292">
        <v>0</v>
      </c>
      <c r="N87" s="292">
        <f t="shared" si="19"/>
        <v>39840</v>
      </c>
      <c r="O87" s="341" t="s">
        <v>955</v>
      </c>
      <c r="P87" s="347" t="s">
        <v>959</v>
      </c>
      <c r="Q87" s="292">
        <f t="shared" si="15"/>
        <v>160</v>
      </c>
      <c r="R87" s="292">
        <f t="shared" si="16"/>
        <v>0</v>
      </c>
      <c r="S87" s="292">
        <f t="shared" si="20"/>
        <v>160</v>
      </c>
    </row>
    <row r="88" spans="1:19" s="293" customFormat="1" ht="126">
      <c r="A88" s="287" t="s">
        <v>819</v>
      </c>
      <c r="B88" s="289" t="s">
        <v>820</v>
      </c>
      <c r="C88" s="295" t="s">
        <v>948</v>
      </c>
      <c r="D88" s="302" t="s">
        <v>949</v>
      </c>
      <c r="E88" s="320" t="s">
        <v>679</v>
      </c>
      <c r="F88" s="325">
        <v>9000</v>
      </c>
      <c r="G88" s="326"/>
      <c r="H88" s="326">
        <f t="shared" si="17"/>
        <v>9000</v>
      </c>
      <c r="I88" s="292"/>
      <c r="J88" s="297"/>
      <c r="K88" s="292">
        <f t="shared" si="18"/>
        <v>0</v>
      </c>
      <c r="L88" s="292">
        <v>0</v>
      </c>
      <c r="M88" s="292">
        <v>0</v>
      </c>
      <c r="N88" s="292">
        <f t="shared" si="19"/>
        <v>0</v>
      </c>
      <c r="O88" s="341" t="s">
        <v>957</v>
      </c>
      <c r="P88" s="348"/>
      <c r="Q88" s="292">
        <f t="shared" si="15"/>
        <v>9000</v>
      </c>
      <c r="R88" s="292">
        <f t="shared" si="16"/>
        <v>0</v>
      </c>
      <c r="S88" s="292">
        <f t="shared" si="20"/>
        <v>9000</v>
      </c>
    </row>
    <row r="89" spans="1:19" s="293" customFormat="1" ht="63">
      <c r="A89" s="287" t="s">
        <v>823</v>
      </c>
      <c r="B89" s="289" t="s">
        <v>824</v>
      </c>
      <c r="C89" s="295" t="s">
        <v>825</v>
      </c>
      <c r="D89" s="302" t="s">
        <v>806</v>
      </c>
      <c r="E89" s="320" t="s">
        <v>826</v>
      </c>
      <c r="F89" s="325"/>
      <c r="G89" s="326">
        <v>25000</v>
      </c>
      <c r="H89" s="326">
        <f t="shared" si="17"/>
        <v>25000</v>
      </c>
      <c r="I89" s="292"/>
      <c r="J89" s="297"/>
      <c r="K89" s="292">
        <f t="shared" si="18"/>
        <v>0</v>
      </c>
      <c r="L89" s="292">
        <v>0</v>
      </c>
      <c r="M89" s="292">
        <v>15000</v>
      </c>
      <c r="N89" s="292">
        <f t="shared" si="19"/>
        <v>15000</v>
      </c>
      <c r="O89" s="341" t="s">
        <v>954</v>
      </c>
      <c r="P89" s="344">
        <f t="shared" si="21"/>
        <v>0.6</v>
      </c>
      <c r="Q89" s="292">
        <f t="shared" si="15"/>
        <v>0</v>
      </c>
      <c r="R89" s="292">
        <f t="shared" si="16"/>
        <v>10000</v>
      </c>
      <c r="S89" s="292">
        <f t="shared" si="20"/>
        <v>10000</v>
      </c>
    </row>
    <row r="90" spans="1:19" s="293" customFormat="1" ht="126">
      <c r="A90" s="287" t="s">
        <v>827</v>
      </c>
      <c r="B90" s="289" t="s">
        <v>828</v>
      </c>
      <c r="C90" s="295" t="s">
        <v>829</v>
      </c>
      <c r="D90" s="302" t="s">
        <v>830</v>
      </c>
      <c r="E90" s="320" t="s">
        <v>510</v>
      </c>
      <c r="F90" s="325">
        <v>300000</v>
      </c>
      <c r="G90" s="326"/>
      <c r="H90" s="326">
        <f t="shared" si="17"/>
        <v>300000</v>
      </c>
      <c r="I90" s="292"/>
      <c r="J90" s="297"/>
      <c r="K90" s="292">
        <f t="shared" si="18"/>
        <v>0</v>
      </c>
      <c r="L90" s="292">
        <v>150000</v>
      </c>
      <c r="M90" s="292">
        <v>0</v>
      </c>
      <c r="N90" s="292">
        <f t="shared" si="19"/>
        <v>150000</v>
      </c>
      <c r="O90" s="341" t="s">
        <v>954</v>
      </c>
      <c r="P90" s="344">
        <f t="shared" si="21"/>
        <v>0.5</v>
      </c>
      <c r="Q90" s="292">
        <f t="shared" si="15"/>
        <v>150000</v>
      </c>
      <c r="R90" s="292">
        <f t="shared" si="16"/>
        <v>0</v>
      </c>
      <c r="S90" s="292">
        <f t="shared" si="20"/>
        <v>150000</v>
      </c>
    </row>
    <row r="91" spans="1:19" s="293" customFormat="1" ht="105">
      <c r="A91" s="287" t="s">
        <v>831</v>
      </c>
      <c r="B91" s="289" t="s">
        <v>832</v>
      </c>
      <c r="C91" s="295" t="s">
        <v>833</v>
      </c>
      <c r="D91" s="302" t="s">
        <v>834</v>
      </c>
      <c r="E91" s="320" t="s">
        <v>578</v>
      </c>
      <c r="F91" s="325"/>
      <c r="G91" s="326">
        <v>20000</v>
      </c>
      <c r="H91" s="326">
        <f t="shared" si="17"/>
        <v>20000</v>
      </c>
      <c r="I91" s="292"/>
      <c r="J91" s="297"/>
      <c r="K91" s="292">
        <f t="shared" si="18"/>
        <v>0</v>
      </c>
      <c r="L91" s="292">
        <v>0</v>
      </c>
      <c r="M91" s="292">
        <v>19995</v>
      </c>
      <c r="N91" s="292">
        <f t="shared" si="19"/>
        <v>19995</v>
      </c>
      <c r="O91" s="341" t="s">
        <v>955</v>
      </c>
      <c r="P91" s="347" t="s">
        <v>959</v>
      </c>
      <c r="Q91" s="292">
        <f t="shared" si="15"/>
        <v>0</v>
      </c>
      <c r="R91" s="292">
        <f t="shared" si="16"/>
        <v>5</v>
      </c>
      <c r="S91" s="292">
        <f t="shared" si="20"/>
        <v>5</v>
      </c>
    </row>
    <row r="92" spans="1:19" s="293" customFormat="1" ht="105">
      <c r="A92" s="287" t="s">
        <v>835</v>
      </c>
      <c r="B92" s="289" t="s">
        <v>836</v>
      </c>
      <c r="C92" s="295" t="s">
        <v>950</v>
      </c>
      <c r="D92" s="302" t="s">
        <v>834</v>
      </c>
      <c r="E92" s="320" t="s">
        <v>578</v>
      </c>
      <c r="F92" s="325"/>
      <c r="G92" s="326">
        <v>15000</v>
      </c>
      <c r="H92" s="326">
        <f t="shared" si="17"/>
        <v>15000</v>
      </c>
      <c r="I92" s="292"/>
      <c r="J92" s="297"/>
      <c r="K92" s="292">
        <f t="shared" si="18"/>
        <v>0</v>
      </c>
      <c r="L92" s="292">
        <v>0</v>
      </c>
      <c r="M92" s="292">
        <v>15000</v>
      </c>
      <c r="N92" s="292">
        <f t="shared" si="19"/>
        <v>15000</v>
      </c>
      <c r="O92" s="341" t="s">
        <v>955</v>
      </c>
      <c r="P92" s="347" t="s">
        <v>959</v>
      </c>
      <c r="Q92" s="292">
        <f t="shared" si="15"/>
        <v>0</v>
      </c>
      <c r="R92" s="292">
        <f t="shared" si="16"/>
        <v>0</v>
      </c>
      <c r="S92" s="292">
        <f t="shared" si="20"/>
        <v>0</v>
      </c>
    </row>
    <row r="93" spans="1:19" s="293" customFormat="1" ht="105.75" customHeight="1">
      <c r="A93" s="287" t="s">
        <v>838</v>
      </c>
      <c r="B93" s="289" t="s">
        <v>839</v>
      </c>
      <c r="C93" s="295" t="s">
        <v>840</v>
      </c>
      <c r="D93" s="302" t="s">
        <v>841</v>
      </c>
      <c r="E93" s="320" t="s">
        <v>578</v>
      </c>
      <c r="F93" s="325"/>
      <c r="G93" s="326">
        <v>10000</v>
      </c>
      <c r="H93" s="326">
        <f t="shared" si="17"/>
        <v>10000</v>
      </c>
      <c r="I93" s="292"/>
      <c r="J93" s="297"/>
      <c r="K93" s="292">
        <f t="shared" si="18"/>
        <v>0</v>
      </c>
      <c r="L93" s="292">
        <v>0</v>
      </c>
      <c r="M93" s="292">
        <v>10000</v>
      </c>
      <c r="N93" s="292">
        <f t="shared" si="19"/>
        <v>10000</v>
      </c>
      <c r="O93" s="341" t="s">
        <v>955</v>
      </c>
      <c r="P93" s="347" t="s">
        <v>959</v>
      </c>
      <c r="Q93" s="292">
        <f t="shared" si="15"/>
        <v>0</v>
      </c>
      <c r="R93" s="292">
        <f t="shared" si="16"/>
        <v>0</v>
      </c>
      <c r="S93" s="292">
        <f t="shared" si="20"/>
        <v>0</v>
      </c>
    </row>
    <row r="94" spans="1:19" s="293" customFormat="1" ht="147">
      <c r="A94" s="287" t="s">
        <v>842</v>
      </c>
      <c r="B94" s="289" t="s">
        <v>843</v>
      </c>
      <c r="C94" s="295" t="s">
        <v>844</v>
      </c>
      <c r="D94" s="302" t="s">
        <v>845</v>
      </c>
      <c r="E94" s="320" t="s">
        <v>510</v>
      </c>
      <c r="F94" s="325"/>
      <c r="G94" s="326">
        <v>40000</v>
      </c>
      <c r="H94" s="326">
        <f t="shared" si="17"/>
        <v>40000</v>
      </c>
      <c r="I94" s="292"/>
      <c r="J94" s="297"/>
      <c r="K94" s="292">
        <f t="shared" si="18"/>
        <v>0</v>
      </c>
      <c r="L94" s="292">
        <v>0</v>
      </c>
      <c r="M94" s="292">
        <v>10486</v>
      </c>
      <c r="N94" s="292">
        <f t="shared" si="19"/>
        <v>10486</v>
      </c>
      <c r="O94" s="341" t="s">
        <v>954</v>
      </c>
      <c r="P94" s="344">
        <f t="shared" si="21"/>
        <v>0.26214999999999999</v>
      </c>
      <c r="Q94" s="292">
        <f t="shared" si="15"/>
        <v>0</v>
      </c>
      <c r="R94" s="292">
        <f t="shared" si="16"/>
        <v>29514</v>
      </c>
      <c r="S94" s="292">
        <f t="shared" si="20"/>
        <v>29514</v>
      </c>
    </row>
    <row r="95" spans="1:19" s="335" customFormat="1">
      <c r="A95" s="330" t="s">
        <v>92</v>
      </c>
      <c r="B95" s="331"/>
      <c r="C95" s="332"/>
      <c r="D95" s="331"/>
      <c r="E95" s="333"/>
      <c r="F95" s="334"/>
      <c r="G95" s="334"/>
      <c r="H95" s="334"/>
      <c r="I95" s="334"/>
      <c r="J95" s="334"/>
      <c r="K95" s="334"/>
      <c r="L95" s="334"/>
      <c r="M95" s="334"/>
      <c r="N95" s="334"/>
      <c r="O95" s="339"/>
      <c r="P95" s="346"/>
      <c r="Q95" s="334"/>
      <c r="R95" s="334"/>
      <c r="S95" s="334"/>
    </row>
    <row r="96" spans="1:19" s="293" customFormat="1" ht="140.25" customHeight="1">
      <c r="A96" s="287" t="s">
        <v>846</v>
      </c>
      <c r="B96" s="289" t="s">
        <v>847</v>
      </c>
      <c r="C96" s="295" t="s">
        <v>848</v>
      </c>
      <c r="D96" s="302" t="s">
        <v>849</v>
      </c>
      <c r="E96" s="320" t="s">
        <v>578</v>
      </c>
      <c r="F96" s="325"/>
      <c r="G96" s="326">
        <v>30000</v>
      </c>
      <c r="H96" s="326">
        <f t="shared" si="17"/>
        <v>30000</v>
      </c>
      <c r="I96" s="292"/>
      <c r="J96" s="297"/>
      <c r="K96" s="292">
        <f t="shared" si="18"/>
        <v>0</v>
      </c>
      <c r="L96" s="292">
        <v>0</v>
      </c>
      <c r="M96" s="292">
        <v>30000</v>
      </c>
      <c r="N96" s="292">
        <f t="shared" si="19"/>
        <v>30000</v>
      </c>
      <c r="O96" s="341" t="s">
        <v>955</v>
      </c>
      <c r="P96" s="347" t="s">
        <v>956</v>
      </c>
      <c r="Q96" s="292">
        <f t="shared" ref="Q96:Q111" si="22">+F96-L96</f>
        <v>0</v>
      </c>
      <c r="R96" s="292">
        <f t="shared" ref="R96:R111" si="23">+G96-M96</f>
        <v>0</v>
      </c>
      <c r="S96" s="292">
        <f t="shared" si="20"/>
        <v>0</v>
      </c>
    </row>
    <row r="97" spans="1:19" s="293" customFormat="1" ht="105">
      <c r="A97" s="287" t="s">
        <v>850</v>
      </c>
      <c r="B97" s="289" t="s">
        <v>851</v>
      </c>
      <c r="C97" s="295" t="s">
        <v>852</v>
      </c>
      <c r="D97" s="302" t="s">
        <v>853</v>
      </c>
      <c r="E97" s="320" t="s">
        <v>679</v>
      </c>
      <c r="F97" s="325"/>
      <c r="G97" s="326">
        <v>7000</v>
      </c>
      <c r="H97" s="326">
        <f t="shared" si="17"/>
        <v>7000</v>
      </c>
      <c r="I97" s="292"/>
      <c r="J97" s="297"/>
      <c r="K97" s="292">
        <f t="shared" si="18"/>
        <v>0</v>
      </c>
      <c r="L97" s="292">
        <v>0</v>
      </c>
      <c r="M97" s="292">
        <v>0</v>
      </c>
      <c r="N97" s="292">
        <f t="shared" si="19"/>
        <v>0</v>
      </c>
      <c r="O97" s="341" t="s">
        <v>957</v>
      </c>
      <c r="P97" s="348"/>
      <c r="Q97" s="292">
        <f t="shared" si="22"/>
        <v>0</v>
      </c>
      <c r="R97" s="292">
        <f t="shared" si="23"/>
        <v>7000</v>
      </c>
      <c r="S97" s="292">
        <f t="shared" si="20"/>
        <v>7000</v>
      </c>
    </row>
    <row r="98" spans="1:19" s="293" customFormat="1" ht="231">
      <c r="A98" s="287" t="s">
        <v>854</v>
      </c>
      <c r="B98" s="289" t="s">
        <v>855</v>
      </c>
      <c r="C98" s="295" t="s">
        <v>856</v>
      </c>
      <c r="D98" s="302" t="s">
        <v>857</v>
      </c>
      <c r="E98" s="320" t="s">
        <v>578</v>
      </c>
      <c r="F98" s="325">
        <v>300000</v>
      </c>
      <c r="G98" s="326">
        <v>23600</v>
      </c>
      <c r="H98" s="326">
        <f>+F98+G98</f>
        <v>323600</v>
      </c>
      <c r="I98" s="292"/>
      <c r="J98" s="297"/>
      <c r="K98" s="292">
        <f t="shared" si="18"/>
        <v>0</v>
      </c>
      <c r="L98" s="292">
        <v>0</v>
      </c>
      <c r="M98" s="292">
        <v>23600</v>
      </c>
      <c r="N98" s="292">
        <f>+L98+M98</f>
        <v>23600</v>
      </c>
      <c r="O98" s="341" t="s">
        <v>954</v>
      </c>
      <c r="P98" s="344">
        <f t="shared" ref="P98:P111" si="24">+N98/H98</f>
        <v>7.2929542645241041E-2</v>
      </c>
      <c r="Q98" s="292">
        <f t="shared" si="22"/>
        <v>300000</v>
      </c>
      <c r="R98" s="292">
        <f t="shared" si="23"/>
        <v>0</v>
      </c>
      <c r="S98" s="292">
        <f>+Q98+R98</f>
        <v>300000</v>
      </c>
    </row>
    <row r="99" spans="1:19" s="293" customFormat="1" ht="63">
      <c r="A99" s="287" t="s">
        <v>858</v>
      </c>
      <c r="B99" s="289" t="s">
        <v>859</v>
      </c>
      <c r="C99" s="295" t="s">
        <v>860</v>
      </c>
      <c r="D99" s="302" t="s">
        <v>861</v>
      </c>
      <c r="E99" s="320" t="s">
        <v>679</v>
      </c>
      <c r="F99" s="325"/>
      <c r="G99" s="326">
        <v>18500</v>
      </c>
      <c r="H99" s="326">
        <f t="shared" si="17"/>
        <v>18500</v>
      </c>
      <c r="I99" s="292"/>
      <c r="J99" s="297"/>
      <c r="K99" s="292">
        <f t="shared" si="18"/>
        <v>0</v>
      </c>
      <c r="L99" s="292">
        <v>0</v>
      </c>
      <c r="M99" s="292">
        <v>0</v>
      </c>
      <c r="N99" s="292">
        <f t="shared" si="19"/>
        <v>0</v>
      </c>
      <c r="O99" s="341" t="s">
        <v>957</v>
      </c>
      <c r="P99" s="348"/>
      <c r="Q99" s="292">
        <f t="shared" si="22"/>
        <v>0</v>
      </c>
      <c r="R99" s="292">
        <f t="shared" si="23"/>
        <v>18500</v>
      </c>
      <c r="S99" s="292">
        <f t="shared" si="20"/>
        <v>18500</v>
      </c>
    </row>
    <row r="100" spans="1:19" s="293" customFormat="1" ht="63">
      <c r="A100" s="287" t="s">
        <v>862</v>
      </c>
      <c r="B100" s="289" t="s">
        <v>863</v>
      </c>
      <c r="C100" s="295" t="s">
        <v>864</v>
      </c>
      <c r="D100" s="302" t="s">
        <v>951</v>
      </c>
      <c r="E100" s="320" t="s">
        <v>592</v>
      </c>
      <c r="F100" s="325">
        <v>120000</v>
      </c>
      <c r="G100" s="326"/>
      <c r="H100" s="326">
        <f t="shared" si="17"/>
        <v>120000</v>
      </c>
      <c r="I100" s="292"/>
      <c r="J100" s="297"/>
      <c r="K100" s="292">
        <f t="shared" si="18"/>
        <v>0</v>
      </c>
      <c r="L100" s="292">
        <v>100000</v>
      </c>
      <c r="M100" s="292">
        <v>0</v>
      </c>
      <c r="N100" s="292">
        <f t="shared" si="19"/>
        <v>100000</v>
      </c>
      <c r="O100" s="341" t="s">
        <v>954</v>
      </c>
      <c r="P100" s="344">
        <f t="shared" si="24"/>
        <v>0.83333333333333337</v>
      </c>
      <c r="Q100" s="292">
        <f t="shared" si="22"/>
        <v>20000</v>
      </c>
      <c r="R100" s="292">
        <f t="shared" si="23"/>
        <v>0</v>
      </c>
      <c r="S100" s="292">
        <f t="shared" si="20"/>
        <v>20000</v>
      </c>
    </row>
    <row r="101" spans="1:19" s="293" customFormat="1" ht="84">
      <c r="A101" s="287" t="s">
        <v>866</v>
      </c>
      <c r="B101" s="289" t="s">
        <v>867</v>
      </c>
      <c r="C101" s="295" t="s">
        <v>868</v>
      </c>
      <c r="D101" s="302" t="s">
        <v>869</v>
      </c>
      <c r="E101" s="320" t="s">
        <v>870</v>
      </c>
      <c r="F101" s="325"/>
      <c r="G101" s="326">
        <v>17000</v>
      </c>
      <c r="H101" s="326">
        <f t="shared" si="17"/>
        <v>17000</v>
      </c>
      <c r="I101" s="292"/>
      <c r="J101" s="297"/>
      <c r="K101" s="292">
        <f t="shared" si="18"/>
        <v>0</v>
      </c>
      <c r="L101" s="292">
        <v>0</v>
      </c>
      <c r="M101" s="292">
        <v>0</v>
      </c>
      <c r="N101" s="292">
        <f t="shared" si="19"/>
        <v>0</v>
      </c>
      <c r="O101" s="341" t="s">
        <v>957</v>
      </c>
      <c r="P101" s="348"/>
      <c r="Q101" s="292">
        <f t="shared" si="22"/>
        <v>0</v>
      </c>
      <c r="R101" s="292">
        <f t="shared" si="23"/>
        <v>17000</v>
      </c>
      <c r="S101" s="292">
        <f t="shared" si="20"/>
        <v>17000</v>
      </c>
    </row>
    <row r="102" spans="1:19" s="293" customFormat="1" ht="63">
      <c r="A102" s="287" t="s">
        <v>871</v>
      </c>
      <c r="B102" s="289" t="s">
        <v>872</v>
      </c>
      <c r="C102" s="295" t="s">
        <v>873</v>
      </c>
      <c r="D102" s="302" t="s">
        <v>874</v>
      </c>
      <c r="E102" s="320" t="s">
        <v>510</v>
      </c>
      <c r="F102" s="325"/>
      <c r="G102" s="326">
        <v>10000</v>
      </c>
      <c r="H102" s="326">
        <f t="shared" si="17"/>
        <v>10000</v>
      </c>
      <c r="I102" s="292"/>
      <c r="J102" s="297"/>
      <c r="K102" s="292">
        <f t="shared" si="18"/>
        <v>0</v>
      </c>
      <c r="L102" s="292">
        <v>0</v>
      </c>
      <c r="M102" s="292">
        <v>5000</v>
      </c>
      <c r="N102" s="292">
        <f t="shared" si="19"/>
        <v>5000</v>
      </c>
      <c r="O102" s="341" t="s">
        <v>954</v>
      </c>
      <c r="P102" s="344">
        <f t="shared" si="24"/>
        <v>0.5</v>
      </c>
      <c r="Q102" s="292">
        <f t="shared" si="22"/>
        <v>0</v>
      </c>
      <c r="R102" s="292">
        <f t="shared" si="23"/>
        <v>5000</v>
      </c>
      <c r="S102" s="292">
        <f t="shared" si="20"/>
        <v>5000</v>
      </c>
    </row>
    <row r="103" spans="1:19" s="293" customFormat="1" ht="63">
      <c r="A103" s="287" t="s">
        <v>875</v>
      </c>
      <c r="B103" s="289" t="s">
        <v>876</v>
      </c>
      <c r="C103" s="295" t="s">
        <v>877</v>
      </c>
      <c r="D103" s="302" t="s">
        <v>878</v>
      </c>
      <c r="E103" s="320" t="s">
        <v>510</v>
      </c>
      <c r="F103" s="325"/>
      <c r="G103" s="326">
        <v>60000</v>
      </c>
      <c r="H103" s="326">
        <f t="shared" si="17"/>
        <v>60000</v>
      </c>
      <c r="I103" s="292"/>
      <c r="J103" s="297"/>
      <c r="K103" s="292">
        <f t="shared" si="18"/>
        <v>0</v>
      </c>
      <c r="L103" s="292">
        <v>0</v>
      </c>
      <c r="M103" s="292">
        <v>39000</v>
      </c>
      <c r="N103" s="292">
        <f t="shared" si="19"/>
        <v>39000</v>
      </c>
      <c r="O103" s="341" t="s">
        <v>954</v>
      </c>
      <c r="P103" s="344">
        <f t="shared" si="24"/>
        <v>0.65</v>
      </c>
      <c r="Q103" s="292">
        <f t="shared" si="22"/>
        <v>0</v>
      </c>
      <c r="R103" s="292">
        <f t="shared" si="23"/>
        <v>21000</v>
      </c>
      <c r="S103" s="292">
        <f t="shared" si="20"/>
        <v>21000</v>
      </c>
    </row>
    <row r="104" spans="1:19" s="293" customFormat="1" ht="63">
      <c r="A104" s="287" t="s">
        <v>879</v>
      </c>
      <c r="B104" s="289" t="s">
        <v>880</v>
      </c>
      <c r="C104" s="295" t="s">
        <v>881</v>
      </c>
      <c r="D104" s="302" t="s">
        <v>882</v>
      </c>
      <c r="E104" s="320" t="s">
        <v>679</v>
      </c>
      <c r="F104" s="325"/>
      <c r="G104" s="326">
        <v>39600</v>
      </c>
      <c r="H104" s="326">
        <f t="shared" si="17"/>
        <v>39600</v>
      </c>
      <c r="I104" s="292"/>
      <c r="J104" s="297"/>
      <c r="K104" s="292">
        <f t="shared" si="18"/>
        <v>0</v>
      </c>
      <c r="L104" s="292">
        <v>0</v>
      </c>
      <c r="M104" s="292">
        <v>0</v>
      </c>
      <c r="N104" s="292">
        <f t="shared" si="19"/>
        <v>0</v>
      </c>
      <c r="O104" s="341" t="s">
        <v>957</v>
      </c>
      <c r="P104" s="348"/>
      <c r="Q104" s="292">
        <f t="shared" si="22"/>
        <v>0</v>
      </c>
      <c r="R104" s="292">
        <f t="shared" si="23"/>
        <v>39600</v>
      </c>
      <c r="S104" s="292">
        <f t="shared" si="20"/>
        <v>39600</v>
      </c>
    </row>
    <row r="105" spans="1:19" s="293" customFormat="1" ht="63">
      <c r="A105" s="287" t="s">
        <v>883</v>
      </c>
      <c r="B105" s="289" t="s">
        <v>884</v>
      </c>
      <c r="C105" s="295" t="s">
        <v>885</v>
      </c>
      <c r="D105" s="302" t="s">
        <v>886</v>
      </c>
      <c r="E105" s="320" t="s">
        <v>705</v>
      </c>
      <c r="F105" s="325">
        <v>5000</v>
      </c>
      <c r="G105" s="326">
        <v>10000</v>
      </c>
      <c r="H105" s="326">
        <f t="shared" si="17"/>
        <v>15000</v>
      </c>
      <c r="I105" s="292"/>
      <c r="J105" s="297"/>
      <c r="K105" s="292">
        <f t="shared" si="18"/>
        <v>0</v>
      </c>
      <c r="L105" s="292">
        <v>0</v>
      </c>
      <c r="M105" s="292">
        <v>0</v>
      </c>
      <c r="N105" s="292">
        <f t="shared" si="19"/>
        <v>0</v>
      </c>
      <c r="O105" s="341" t="s">
        <v>957</v>
      </c>
      <c r="P105" s="348"/>
      <c r="Q105" s="292">
        <f t="shared" si="22"/>
        <v>5000</v>
      </c>
      <c r="R105" s="292">
        <f t="shared" si="23"/>
        <v>10000</v>
      </c>
      <c r="S105" s="292">
        <f t="shared" si="20"/>
        <v>15000</v>
      </c>
    </row>
    <row r="106" spans="1:19" s="293" customFormat="1" ht="63">
      <c r="A106" s="287" t="s">
        <v>887</v>
      </c>
      <c r="B106" s="289" t="s">
        <v>888</v>
      </c>
      <c r="C106" s="295" t="s">
        <v>889</v>
      </c>
      <c r="D106" s="302" t="s">
        <v>886</v>
      </c>
      <c r="E106" s="320" t="s">
        <v>826</v>
      </c>
      <c r="F106" s="325">
        <v>10000</v>
      </c>
      <c r="G106" s="326">
        <v>20000</v>
      </c>
      <c r="H106" s="326">
        <f t="shared" si="17"/>
        <v>30000</v>
      </c>
      <c r="I106" s="292"/>
      <c r="J106" s="297"/>
      <c r="K106" s="292">
        <f t="shared" si="18"/>
        <v>0</v>
      </c>
      <c r="L106" s="292">
        <v>0</v>
      </c>
      <c r="M106" s="292">
        <v>10000</v>
      </c>
      <c r="N106" s="292">
        <f t="shared" si="19"/>
        <v>10000</v>
      </c>
      <c r="O106" s="341" t="s">
        <v>954</v>
      </c>
      <c r="P106" s="344">
        <f t="shared" si="24"/>
        <v>0.33333333333333331</v>
      </c>
      <c r="Q106" s="292">
        <f t="shared" si="22"/>
        <v>10000</v>
      </c>
      <c r="R106" s="292">
        <f t="shared" si="23"/>
        <v>10000</v>
      </c>
      <c r="S106" s="292">
        <f t="shared" si="20"/>
        <v>20000</v>
      </c>
    </row>
    <row r="107" spans="1:19" s="293" customFormat="1" ht="147">
      <c r="A107" s="287" t="s">
        <v>890</v>
      </c>
      <c r="B107" s="289" t="s">
        <v>891</v>
      </c>
      <c r="C107" s="295" t="s">
        <v>892</v>
      </c>
      <c r="D107" s="302" t="s">
        <v>893</v>
      </c>
      <c r="E107" s="320" t="s">
        <v>692</v>
      </c>
      <c r="F107" s="325"/>
      <c r="G107" s="326">
        <v>35000</v>
      </c>
      <c r="H107" s="326">
        <f t="shared" si="17"/>
        <v>35000</v>
      </c>
      <c r="I107" s="292"/>
      <c r="J107" s="297"/>
      <c r="K107" s="292">
        <f t="shared" si="18"/>
        <v>0</v>
      </c>
      <c r="L107" s="292">
        <v>0</v>
      </c>
      <c r="M107" s="292">
        <v>35000</v>
      </c>
      <c r="N107" s="292">
        <f t="shared" si="19"/>
        <v>35000</v>
      </c>
      <c r="O107" s="341" t="s">
        <v>955</v>
      </c>
      <c r="P107" s="347" t="s">
        <v>956</v>
      </c>
      <c r="Q107" s="292">
        <f t="shared" si="22"/>
        <v>0</v>
      </c>
      <c r="R107" s="292">
        <f t="shared" si="23"/>
        <v>0</v>
      </c>
      <c r="S107" s="292">
        <f t="shared" si="20"/>
        <v>0</v>
      </c>
    </row>
    <row r="108" spans="1:19" s="293" customFormat="1" ht="105">
      <c r="A108" s="287" t="s">
        <v>894</v>
      </c>
      <c r="B108" s="289" t="s">
        <v>895</v>
      </c>
      <c r="C108" s="295" t="s">
        <v>896</v>
      </c>
      <c r="D108" s="302" t="s">
        <v>897</v>
      </c>
      <c r="E108" s="320" t="s">
        <v>705</v>
      </c>
      <c r="F108" s="325"/>
      <c r="G108" s="326">
        <v>52500</v>
      </c>
      <c r="H108" s="326">
        <f t="shared" si="17"/>
        <v>52500</v>
      </c>
      <c r="I108" s="292"/>
      <c r="J108" s="297"/>
      <c r="K108" s="292">
        <f t="shared" si="18"/>
        <v>0</v>
      </c>
      <c r="L108" s="292">
        <v>0</v>
      </c>
      <c r="M108" s="292">
        <v>0</v>
      </c>
      <c r="N108" s="292">
        <f t="shared" si="19"/>
        <v>0</v>
      </c>
      <c r="O108" s="341" t="s">
        <v>957</v>
      </c>
      <c r="P108" s="348"/>
      <c r="Q108" s="292">
        <f t="shared" si="22"/>
        <v>0</v>
      </c>
      <c r="R108" s="292">
        <f t="shared" si="23"/>
        <v>52500</v>
      </c>
      <c r="S108" s="292">
        <f t="shared" si="20"/>
        <v>52500</v>
      </c>
    </row>
    <row r="109" spans="1:19" s="293" customFormat="1" ht="147">
      <c r="A109" s="287" t="s">
        <v>898</v>
      </c>
      <c r="B109" s="289" t="s">
        <v>899</v>
      </c>
      <c r="C109" s="295" t="s">
        <v>900</v>
      </c>
      <c r="D109" s="302" t="s">
        <v>901</v>
      </c>
      <c r="E109" s="320" t="s">
        <v>510</v>
      </c>
      <c r="F109" s="325">
        <v>200000</v>
      </c>
      <c r="G109" s="326">
        <v>0</v>
      </c>
      <c r="H109" s="326">
        <f t="shared" si="17"/>
        <v>200000</v>
      </c>
      <c r="I109" s="292"/>
      <c r="J109" s="297"/>
      <c r="K109" s="292">
        <f t="shared" si="18"/>
        <v>0</v>
      </c>
      <c r="L109" s="292">
        <v>53760</v>
      </c>
      <c r="M109" s="292">
        <v>0</v>
      </c>
      <c r="N109" s="292">
        <f t="shared" si="19"/>
        <v>53760</v>
      </c>
      <c r="O109" s="341" t="s">
        <v>954</v>
      </c>
      <c r="P109" s="344">
        <f t="shared" si="24"/>
        <v>0.26879999999999998</v>
      </c>
      <c r="Q109" s="292">
        <f t="shared" si="22"/>
        <v>146240</v>
      </c>
      <c r="R109" s="292">
        <f t="shared" si="23"/>
        <v>0</v>
      </c>
      <c r="S109" s="292">
        <f t="shared" si="20"/>
        <v>146240</v>
      </c>
    </row>
    <row r="110" spans="1:19" s="293" customFormat="1" ht="84">
      <c r="A110" s="287" t="s">
        <v>902</v>
      </c>
      <c r="B110" s="289" t="s">
        <v>903</v>
      </c>
      <c r="C110" s="289" t="s">
        <v>904</v>
      </c>
      <c r="D110" s="290" t="s">
        <v>905</v>
      </c>
      <c r="E110" s="320" t="s">
        <v>510</v>
      </c>
      <c r="F110" s="325"/>
      <c r="G110" s="326">
        <v>90000</v>
      </c>
      <c r="H110" s="326">
        <f t="shared" si="17"/>
        <v>90000</v>
      </c>
      <c r="I110" s="292"/>
      <c r="J110" s="297"/>
      <c r="K110" s="292">
        <f t="shared" si="18"/>
        <v>0</v>
      </c>
      <c r="L110" s="292">
        <v>0</v>
      </c>
      <c r="M110" s="292">
        <v>0</v>
      </c>
      <c r="N110" s="292">
        <f t="shared" si="19"/>
        <v>0</v>
      </c>
      <c r="O110" s="341" t="s">
        <v>957</v>
      </c>
      <c r="P110" s="348"/>
      <c r="Q110" s="292">
        <f t="shared" si="22"/>
        <v>0</v>
      </c>
      <c r="R110" s="292">
        <f t="shared" si="23"/>
        <v>90000</v>
      </c>
      <c r="S110" s="292">
        <f t="shared" si="20"/>
        <v>90000</v>
      </c>
    </row>
    <row r="111" spans="1:19" s="293" customFormat="1" ht="84">
      <c r="A111" s="287" t="s">
        <v>906</v>
      </c>
      <c r="B111" s="289" t="s">
        <v>907</v>
      </c>
      <c r="C111" s="295" t="s">
        <v>908</v>
      </c>
      <c r="D111" s="302" t="s">
        <v>909</v>
      </c>
      <c r="E111" s="320" t="s">
        <v>583</v>
      </c>
      <c r="F111" s="327"/>
      <c r="G111" s="328">
        <v>582000</v>
      </c>
      <c r="H111" s="328">
        <f t="shared" si="17"/>
        <v>582000</v>
      </c>
      <c r="I111" s="307"/>
      <c r="J111" s="306"/>
      <c r="K111" s="292">
        <f t="shared" si="18"/>
        <v>0</v>
      </c>
      <c r="L111" s="307">
        <v>0</v>
      </c>
      <c r="M111" s="307">
        <v>227000</v>
      </c>
      <c r="N111" s="307">
        <f t="shared" si="19"/>
        <v>227000</v>
      </c>
      <c r="O111" s="341" t="s">
        <v>954</v>
      </c>
      <c r="P111" s="344">
        <f t="shared" si="24"/>
        <v>0.39003436426116839</v>
      </c>
      <c r="Q111" s="307">
        <f t="shared" si="22"/>
        <v>0</v>
      </c>
      <c r="R111" s="307">
        <f t="shared" si="23"/>
        <v>355000</v>
      </c>
      <c r="S111" s="307">
        <f t="shared" si="20"/>
        <v>355000</v>
      </c>
    </row>
    <row r="112" spans="1:19" s="324" customFormat="1">
      <c r="A112" s="404" t="s">
        <v>910</v>
      </c>
      <c r="B112" s="405"/>
      <c r="C112" s="405"/>
      <c r="D112" s="405"/>
      <c r="E112" s="406"/>
      <c r="F112" s="329">
        <f t="shared" ref="F112:S112" si="25">SUM(F7:F111)</f>
        <v>235692100</v>
      </c>
      <c r="G112" s="329">
        <f t="shared" si="25"/>
        <v>145936200</v>
      </c>
      <c r="H112" s="329">
        <f t="shared" si="25"/>
        <v>381628300</v>
      </c>
      <c r="I112" s="323">
        <f t="shared" si="25"/>
        <v>421288600</v>
      </c>
      <c r="J112" s="323">
        <f t="shared" si="25"/>
        <v>47903600</v>
      </c>
      <c r="K112" s="323">
        <f t="shared" si="25"/>
        <v>469192200</v>
      </c>
      <c r="L112" s="323">
        <f t="shared" si="25"/>
        <v>229153179.77999997</v>
      </c>
      <c r="M112" s="323">
        <f t="shared" si="25"/>
        <v>65953741.020000011</v>
      </c>
      <c r="N112" s="323">
        <f t="shared" si="25"/>
        <v>295106920.80000001</v>
      </c>
      <c r="O112" s="340"/>
      <c r="P112" s="343"/>
      <c r="Q112" s="323">
        <f t="shared" si="25"/>
        <v>6538920.2200000174</v>
      </c>
      <c r="R112" s="323">
        <f t="shared" si="25"/>
        <v>79982458.979999989</v>
      </c>
      <c r="S112" s="323">
        <f t="shared" si="25"/>
        <v>86521379.200000018</v>
      </c>
    </row>
    <row r="113" spans="1:19" ht="6" customHeight="1">
      <c r="F113" s="309"/>
      <c r="G113" s="309"/>
      <c r="H113" s="309"/>
      <c r="I113" s="309"/>
      <c r="J113" s="309"/>
      <c r="K113" s="309"/>
      <c r="L113" s="309"/>
      <c r="M113" s="309"/>
      <c r="N113" s="309"/>
      <c r="O113" s="309"/>
      <c r="P113" s="309"/>
      <c r="Q113" s="309"/>
      <c r="R113" s="309"/>
      <c r="S113" s="309"/>
    </row>
    <row r="114" spans="1:19">
      <c r="A114" s="337"/>
      <c r="F114" s="309"/>
      <c r="G114" s="309"/>
      <c r="H114" s="336"/>
      <c r="I114" s="309"/>
      <c r="J114" s="309"/>
      <c r="K114" s="309"/>
      <c r="L114" s="309"/>
      <c r="M114" s="309"/>
      <c r="N114" s="309"/>
      <c r="O114" s="309"/>
      <c r="P114" s="309"/>
      <c r="Q114" s="309"/>
      <c r="R114" s="309"/>
      <c r="S114" s="309"/>
    </row>
    <row r="115" spans="1:19">
      <c r="F115" s="309"/>
      <c r="G115" s="309"/>
      <c r="H115" s="309"/>
      <c r="I115" s="309"/>
      <c r="J115" s="309"/>
      <c r="K115" s="309"/>
      <c r="L115" s="309"/>
      <c r="M115" s="309"/>
      <c r="N115" s="309"/>
      <c r="O115" s="309"/>
      <c r="P115" s="309"/>
      <c r="Q115" s="309"/>
      <c r="R115" s="309"/>
      <c r="S115" s="309"/>
    </row>
    <row r="116" spans="1:19">
      <c r="F116" s="309"/>
      <c r="G116" s="309"/>
      <c r="H116" s="309"/>
      <c r="I116" s="309"/>
      <c r="J116" s="309"/>
      <c r="K116" s="309"/>
      <c r="L116" s="309"/>
      <c r="M116" s="309"/>
      <c r="N116" s="309"/>
      <c r="O116" s="309"/>
      <c r="P116" s="309"/>
      <c r="Q116" s="309"/>
      <c r="R116" s="309"/>
      <c r="S116" s="309"/>
    </row>
    <row r="117" spans="1:19">
      <c r="C117" s="310" t="s">
        <v>911</v>
      </c>
      <c r="D117" s="310"/>
      <c r="F117" s="309">
        <v>235692100</v>
      </c>
      <c r="G117" s="309">
        <v>145936200</v>
      </c>
      <c r="H117" s="309">
        <v>381628300</v>
      </c>
      <c r="I117" s="309">
        <v>235692100</v>
      </c>
      <c r="J117" s="309">
        <v>145936200</v>
      </c>
      <c r="K117" s="309">
        <v>381628300</v>
      </c>
      <c r="L117" s="309">
        <v>230260979.78</v>
      </c>
      <c r="M117" s="309">
        <v>65953741.020000003</v>
      </c>
      <c r="N117" s="309">
        <f>+L117+M117</f>
        <v>296214720.80000001</v>
      </c>
      <c r="O117" s="309"/>
      <c r="P117" s="309"/>
      <c r="Q117" s="309">
        <f>+F117-L117</f>
        <v>5431120.2199999988</v>
      </c>
      <c r="R117" s="309">
        <f t="shared" ref="R117:S117" si="26">+G117-M117</f>
        <v>79982458.979999989</v>
      </c>
      <c r="S117" s="309">
        <f t="shared" si="26"/>
        <v>85413579.199999988</v>
      </c>
    </row>
    <row r="118" spans="1:19">
      <c r="E118" s="271" t="s">
        <v>952</v>
      </c>
      <c r="F118" s="309">
        <f>+F112-F117</f>
        <v>0</v>
      </c>
      <c r="G118" s="309">
        <f>+G112-G117</f>
        <v>0</v>
      </c>
      <c r="H118" s="309"/>
      <c r="I118" s="309">
        <f>+I112-I117</f>
        <v>185596500</v>
      </c>
      <c r="J118" s="309">
        <f t="shared" ref="J118:K118" si="27">+J112-J117</f>
        <v>-98032600</v>
      </c>
      <c r="K118" s="309">
        <f t="shared" si="27"/>
        <v>87563900</v>
      </c>
      <c r="L118" s="309"/>
      <c r="M118" s="309"/>
      <c r="N118" s="309"/>
      <c r="O118" s="309"/>
      <c r="P118" s="309"/>
      <c r="Q118" s="309"/>
      <c r="R118" s="309"/>
      <c r="S118" s="309"/>
    </row>
    <row r="119" spans="1:19">
      <c r="L119" s="321"/>
    </row>
    <row r="120" spans="1:19">
      <c r="F120" s="322">
        <f>+F117+F118</f>
        <v>235692100</v>
      </c>
    </row>
  </sheetData>
  <autoFilter ref="A4:S112">
    <filterColumn colId="5" showButton="0"/>
    <filterColumn colId="6" showButton="0"/>
    <filterColumn colId="11" showButton="0"/>
    <filterColumn colId="12" showButton="0"/>
    <filterColumn colId="16" showButton="0"/>
    <filterColumn colId="17" showButton="0"/>
  </autoFilter>
  <mergeCells count="12">
    <mergeCell ref="I4:K4"/>
    <mergeCell ref="L4:N4"/>
    <mergeCell ref="Q4:S4"/>
    <mergeCell ref="A112:E112"/>
    <mergeCell ref="A2:I2"/>
    <mergeCell ref="A4:A5"/>
    <mergeCell ref="B4:B5"/>
    <mergeCell ref="C4:C5"/>
    <mergeCell ref="D4:D5"/>
    <mergeCell ref="E4:E5"/>
    <mergeCell ref="F4:H4"/>
    <mergeCell ref="O4:P5"/>
  </mergeCells>
  <printOptions horizontalCentered="1"/>
  <pageMargins left="0.7" right="0.7" top="0.75" bottom="0.75" header="0.5" footer="0.3"/>
  <pageSetup paperSize="5" scale="55" orientation="landscape" useFirstPageNumber="1" r:id="rId1"/>
  <headerFooter differentFirst="1">
    <oddHeader>&amp;C&amp;"TH SarabunPSK,Regular"&amp;16&amp;P</oddHeader>
  </headerFooter>
  <rowBreaks count="2" manualBreakCount="2">
    <brk id="60" max="15" man="1"/>
    <brk id="64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showGridLines="0" view="pageBreakPreview" zoomScale="120" zoomScaleSheetLayoutView="120" workbookViewId="0">
      <selection activeCell="A114" sqref="A114"/>
    </sheetView>
  </sheetViews>
  <sheetFormatPr defaultColWidth="9.140625" defaultRowHeight="21"/>
  <cols>
    <col min="1" max="1" width="9.140625" style="4" customWidth="1"/>
    <col min="2" max="2" width="9.140625" style="4"/>
    <col min="3" max="3" width="119" style="4" customWidth="1"/>
    <col min="4" max="6" width="9.140625" style="4"/>
    <col min="7" max="7" width="9.140625" style="4" customWidth="1"/>
    <col min="8" max="16384" width="9.140625" style="4"/>
  </cols>
  <sheetData>
    <row r="1" spans="1:17" ht="26.25">
      <c r="B1" s="407" t="s">
        <v>57</v>
      </c>
      <c r="C1" s="407"/>
      <c r="D1" s="407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15" customHeight="1">
      <c r="B2" s="26"/>
      <c r="C2" s="26"/>
      <c r="D2" s="26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26.25">
      <c r="B3" s="24"/>
      <c r="C3" s="24"/>
      <c r="D3" s="25" t="s">
        <v>58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>
      <c r="A4" s="31" t="s">
        <v>59</v>
      </c>
      <c r="B4" s="4" t="s">
        <v>189</v>
      </c>
      <c r="D4" s="4">
        <v>1</v>
      </c>
    </row>
    <row r="5" spans="1:17">
      <c r="A5" s="31" t="s">
        <v>59</v>
      </c>
      <c r="B5" s="4" t="s">
        <v>193</v>
      </c>
      <c r="D5" s="4">
        <v>2</v>
      </c>
    </row>
    <row r="6" spans="1:17">
      <c r="A6" s="31" t="s">
        <v>59</v>
      </c>
      <c r="B6" s="4" t="s">
        <v>190</v>
      </c>
      <c r="D6" s="4">
        <v>4</v>
      </c>
    </row>
  </sheetData>
  <mergeCells count="1">
    <mergeCell ref="B1:D1"/>
  </mergeCells>
  <pageMargins left="0.98425196850393704" right="0.70866141732283472" top="0.98425196850393704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showGridLines="0" view="pageBreakPreview" zoomScale="110" zoomScaleSheetLayoutView="110" workbookViewId="0">
      <selection activeCell="A114" sqref="A114"/>
    </sheetView>
  </sheetViews>
  <sheetFormatPr defaultColWidth="8.85546875" defaultRowHeight="21"/>
  <cols>
    <col min="1" max="1" width="4.85546875" style="4" customWidth="1"/>
    <col min="2" max="2" width="3.42578125" style="4" customWidth="1"/>
    <col min="3" max="3" width="3.85546875" style="4" customWidth="1"/>
    <col min="4" max="19" width="8.85546875" style="4"/>
    <col min="20" max="20" width="6.28515625" style="4" customWidth="1"/>
    <col min="21" max="16384" width="8.85546875" style="4"/>
  </cols>
  <sheetData>
    <row r="1" spans="1:20" ht="26.25">
      <c r="A1" s="408" t="s">
        <v>189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</row>
    <row r="2" spans="1:20" ht="12.6" customHeight="1"/>
    <row r="3" spans="1:20">
      <c r="B3" s="4" t="s">
        <v>191</v>
      </c>
    </row>
    <row r="4" spans="1:20">
      <c r="B4" s="14" t="s">
        <v>1</v>
      </c>
    </row>
    <row r="5" spans="1:20">
      <c r="C5" s="4" t="s">
        <v>81</v>
      </c>
    </row>
    <row r="6" spans="1:20">
      <c r="A6" s="4" t="s">
        <v>84</v>
      </c>
    </row>
    <row r="7" spans="1:20">
      <c r="B7" s="14" t="s">
        <v>80</v>
      </c>
    </row>
    <row r="8" spans="1:20">
      <c r="C8" s="4" t="s">
        <v>83</v>
      </c>
    </row>
    <row r="9" spans="1:20">
      <c r="B9" s="14" t="s">
        <v>85</v>
      </c>
    </row>
    <row r="10" spans="1:20">
      <c r="C10" s="4" t="s">
        <v>86</v>
      </c>
    </row>
    <row r="11" spans="1:20">
      <c r="A11" s="4" t="s">
        <v>192</v>
      </c>
    </row>
  </sheetData>
  <mergeCells count="1">
    <mergeCell ref="A1:T1"/>
  </mergeCells>
  <printOptions horizontalCentered="1"/>
  <pageMargins left="1.5748031496063" right="0.78740157480314998" top="0.98425196850393704" bottom="0.59055118110236204" header="0.511811023622047" footer="0.31496062992126"/>
  <pageSetup paperSize="5" scale="90" orientation="landscape" useFirstPageNumber="1" r:id="rId1"/>
  <headerFooter>
    <oddHeader>&amp;C&amp;"TH SarabunPSK,Regular"&amp;16&amp;P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view="pageBreakPreview" zoomScale="110" zoomScaleSheetLayoutView="110" workbookViewId="0">
      <selection activeCell="A114" sqref="A114"/>
    </sheetView>
  </sheetViews>
  <sheetFormatPr defaultColWidth="8.85546875" defaultRowHeight="21"/>
  <cols>
    <col min="1" max="1" width="4.85546875" style="4" customWidth="1"/>
    <col min="2" max="2" width="3.42578125" style="4" customWidth="1"/>
    <col min="3" max="3" width="3.85546875" style="4" customWidth="1"/>
    <col min="4" max="19" width="8.85546875" style="4"/>
    <col min="20" max="20" width="6.28515625" style="4" customWidth="1"/>
    <col min="21" max="16384" width="8.85546875" style="4"/>
  </cols>
  <sheetData>
    <row r="1" spans="1:20" ht="26.25">
      <c r="A1" s="408" t="s">
        <v>193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</row>
    <row r="2" spans="1:20" ht="26.25">
      <c r="A2" s="408" t="s">
        <v>47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</row>
    <row r="3" spans="1:20" ht="12.6" customHeight="1"/>
    <row r="4" spans="1:20" s="27" customFormat="1">
      <c r="B4" s="27" t="s">
        <v>194</v>
      </c>
    </row>
    <row r="5" spans="1:20" s="27" customFormat="1">
      <c r="A5" s="27" t="s">
        <v>195</v>
      </c>
    </row>
    <row r="6" spans="1:20" s="27" customFormat="1">
      <c r="B6" s="110" t="s">
        <v>196</v>
      </c>
    </row>
    <row r="7" spans="1:20" s="27" customFormat="1">
      <c r="C7" s="27" t="s">
        <v>197</v>
      </c>
    </row>
    <row r="8" spans="1:20" s="27" customFormat="1">
      <c r="B8" s="110"/>
      <c r="C8" s="27" t="s">
        <v>198</v>
      </c>
    </row>
    <row r="9" spans="1:20" s="27" customFormat="1">
      <c r="C9" s="27" t="s">
        <v>199</v>
      </c>
    </row>
    <row r="10" spans="1:20" s="27" customFormat="1">
      <c r="B10" s="110"/>
      <c r="C10" s="27" t="s">
        <v>200</v>
      </c>
    </row>
    <row r="11" spans="1:20" s="27" customFormat="1">
      <c r="C11" s="27" t="s">
        <v>201</v>
      </c>
    </row>
    <row r="12" spans="1:20" s="27" customFormat="1">
      <c r="C12" s="27" t="s">
        <v>202</v>
      </c>
    </row>
    <row r="13" spans="1:20" s="27" customFormat="1">
      <c r="C13" s="27" t="s">
        <v>203</v>
      </c>
    </row>
    <row r="15" spans="1:20" s="27" customFormat="1">
      <c r="B15" s="110" t="s">
        <v>204</v>
      </c>
    </row>
    <row r="16" spans="1:20">
      <c r="C16" s="4" t="s">
        <v>205</v>
      </c>
    </row>
    <row r="17" spans="2:3">
      <c r="C17" s="4" t="s">
        <v>206</v>
      </c>
    </row>
    <row r="18" spans="2:3">
      <c r="C18" s="4" t="s">
        <v>207</v>
      </c>
    </row>
    <row r="19" spans="2:3">
      <c r="C19" s="4" t="s">
        <v>208</v>
      </c>
    </row>
    <row r="21" spans="2:3" s="27" customFormat="1">
      <c r="B21" s="110" t="s">
        <v>209</v>
      </c>
    </row>
    <row r="22" spans="2:3">
      <c r="C22" s="4" t="s">
        <v>210</v>
      </c>
    </row>
    <row r="23" spans="2:3">
      <c r="C23" s="4" t="s">
        <v>211</v>
      </c>
    </row>
    <row r="24" spans="2:3">
      <c r="C24" s="4" t="s">
        <v>212</v>
      </c>
    </row>
    <row r="25" spans="2:3">
      <c r="C25" s="4" t="s">
        <v>213</v>
      </c>
    </row>
    <row r="26" spans="2:3">
      <c r="C26" s="4" t="s">
        <v>214</v>
      </c>
    </row>
    <row r="27" spans="2:3" s="27" customFormat="1">
      <c r="B27" s="110" t="s">
        <v>215</v>
      </c>
    </row>
    <row r="28" spans="2:3">
      <c r="C28" s="4" t="s">
        <v>216</v>
      </c>
    </row>
    <row r="29" spans="2:3">
      <c r="C29" s="4" t="s">
        <v>217</v>
      </c>
    </row>
    <row r="30" spans="2:3">
      <c r="C30" s="4" t="s">
        <v>218</v>
      </c>
    </row>
    <row r="31" spans="2:3">
      <c r="C31" s="4" t="s">
        <v>219</v>
      </c>
    </row>
    <row r="32" spans="2:3">
      <c r="C32" s="4" t="s">
        <v>220</v>
      </c>
    </row>
    <row r="34" spans="2:3" s="27" customFormat="1">
      <c r="B34" s="14" t="s">
        <v>221</v>
      </c>
    </row>
    <row r="35" spans="2:3">
      <c r="C35" s="4" t="s">
        <v>222</v>
      </c>
    </row>
    <row r="36" spans="2:3">
      <c r="C36" s="4" t="s">
        <v>223</v>
      </c>
    </row>
    <row r="37" spans="2:3">
      <c r="C37" s="4" t="s">
        <v>224</v>
      </c>
    </row>
    <row r="38" spans="2:3">
      <c r="C38" s="4" t="s">
        <v>225</v>
      </c>
    </row>
    <row r="39" spans="2:3">
      <c r="C39" s="4" t="s">
        <v>226</v>
      </c>
    </row>
    <row r="40" spans="2:3">
      <c r="C40" s="193" t="s">
        <v>227</v>
      </c>
    </row>
  </sheetData>
  <mergeCells count="2">
    <mergeCell ref="A1:T1"/>
    <mergeCell ref="A2:T2"/>
  </mergeCells>
  <printOptions horizontalCentered="1"/>
  <pageMargins left="1.5748031496063" right="0.78740157480314998" top="0.98425196850393704" bottom="0.59055118110236204" header="0.511811023622047" footer="0.31496062992126"/>
  <pageSetup paperSize="5" scale="90" firstPageNumber="2" orientation="landscape" useFirstPageNumber="1" r:id="rId1"/>
  <headerFooter>
    <oddHeader>&amp;C&amp;"TH SarabunPSK,Regular"&amp;16&amp;P</oddHeader>
  </headerFooter>
  <rowBreaks count="1" manualBreakCount="1">
    <brk id="2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8"/>
  <sheetViews>
    <sheetView showGridLines="0" view="pageBreakPreview" zoomScale="120" zoomScaleNormal="120" zoomScaleSheetLayoutView="120" workbookViewId="0">
      <selection activeCell="A114" sqref="A114"/>
    </sheetView>
  </sheetViews>
  <sheetFormatPr defaultColWidth="9.140625" defaultRowHeight="19.5"/>
  <cols>
    <col min="1" max="1" width="3.42578125" style="1" customWidth="1"/>
    <col min="2" max="2" width="77.5703125" style="1" customWidth="1"/>
    <col min="3" max="5" width="17.5703125" style="1" customWidth="1"/>
    <col min="6" max="6" width="9.42578125" style="1" bestFit="1" customWidth="1"/>
    <col min="7" max="7" width="11.85546875" style="1" bestFit="1" customWidth="1"/>
    <col min="8" max="8" width="13.140625" style="1" bestFit="1" customWidth="1"/>
    <col min="9" max="16384" width="9.140625" style="1"/>
  </cols>
  <sheetData>
    <row r="1" spans="2:7" ht="26.25">
      <c r="B1" s="409" t="s">
        <v>190</v>
      </c>
      <c r="C1" s="409"/>
      <c r="D1" s="409"/>
      <c r="E1" s="409"/>
      <c r="F1" s="409"/>
    </row>
    <row r="2" spans="2:7" ht="11.25" customHeight="1"/>
    <row r="3" spans="2:7" s="4" customFormat="1" ht="21">
      <c r="B3" s="14" t="s">
        <v>232</v>
      </c>
    </row>
    <row r="4" spans="2:7" s="4" customFormat="1" ht="21">
      <c r="B4" s="411" t="s">
        <v>0</v>
      </c>
      <c r="C4" s="410" t="s">
        <v>2</v>
      </c>
      <c r="D4" s="410"/>
      <c r="E4" s="410"/>
      <c r="F4" s="411" t="s">
        <v>46</v>
      </c>
    </row>
    <row r="5" spans="2:7" s="4" customFormat="1" ht="21">
      <c r="B5" s="411"/>
      <c r="C5" s="3" t="s">
        <v>3</v>
      </c>
      <c r="D5" s="3" t="s">
        <v>4</v>
      </c>
      <c r="E5" s="3" t="s">
        <v>5</v>
      </c>
      <c r="F5" s="411"/>
    </row>
    <row r="6" spans="2:7" s="4" customFormat="1" ht="21">
      <c r="B6" s="15" t="s">
        <v>233</v>
      </c>
      <c r="C6" s="64">
        <v>157457900</v>
      </c>
      <c r="D6" s="18">
        <v>58232600</v>
      </c>
      <c r="E6" s="18">
        <f>SUM(C6:D6)</f>
        <v>215690500</v>
      </c>
      <c r="F6" s="32">
        <f>+E6/E9%</f>
        <v>56.518476224116505</v>
      </c>
      <c r="G6" s="36"/>
    </row>
    <row r="7" spans="2:7" s="4" customFormat="1" ht="21">
      <c r="B7" s="10" t="s">
        <v>234</v>
      </c>
      <c r="C7" s="28">
        <v>77453900</v>
      </c>
      <c r="D7" s="20">
        <v>86373800</v>
      </c>
      <c r="E7" s="20">
        <f t="shared" ref="E7:E8" si="0">SUM(C7:D7)</f>
        <v>163827700</v>
      </c>
      <c r="F7" s="33">
        <f>+E7/E9%</f>
        <v>42.928603565301628</v>
      </c>
    </row>
    <row r="8" spans="2:7" s="4" customFormat="1" ht="21">
      <c r="B8" s="99" t="s">
        <v>235</v>
      </c>
      <c r="C8" s="98">
        <v>780300</v>
      </c>
      <c r="D8" s="97">
        <v>1329800</v>
      </c>
      <c r="E8" s="20">
        <f t="shared" si="0"/>
        <v>2110100</v>
      </c>
      <c r="F8" s="33">
        <f>+E8/E9%</f>
        <v>0.55292021058186724</v>
      </c>
    </row>
    <row r="9" spans="2:7" s="4" customFormat="1" ht="21">
      <c r="B9" s="3" t="s">
        <v>5</v>
      </c>
      <c r="C9" s="65">
        <f>SUM(C6:C8)</f>
        <v>235692100</v>
      </c>
      <c r="D9" s="65">
        <f>SUM(D6:D8)</f>
        <v>145936200</v>
      </c>
      <c r="E9" s="23">
        <f>SUM(E6:E8)</f>
        <v>381628300</v>
      </c>
      <c r="F9" s="35">
        <f>+E9/E9%</f>
        <v>100</v>
      </c>
    </row>
    <row r="10" spans="2:7" s="4" customFormat="1" ht="21">
      <c r="B10" s="194"/>
      <c r="C10" s="195"/>
      <c r="D10" s="195"/>
      <c r="E10" s="196"/>
      <c r="F10" s="197"/>
    </row>
    <row r="11" spans="2:7" s="4" customFormat="1" ht="21">
      <c r="B11" s="14" t="s">
        <v>236</v>
      </c>
    </row>
    <row r="12" spans="2:7" s="4" customFormat="1" ht="21">
      <c r="B12" s="411" t="s">
        <v>0</v>
      </c>
      <c r="C12" s="410" t="s">
        <v>2</v>
      </c>
      <c r="D12" s="410"/>
      <c r="E12" s="410"/>
      <c r="F12" s="411" t="s">
        <v>46</v>
      </c>
    </row>
    <row r="13" spans="2:7" s="4" customFormat="1" ht="21">
      <c r="B13" s="411"/>
      <c r="C13" s="3" t="s">
        <v>3</v>
      </c>
      <c r="D13" s="3" t="s">
        <v>4</v>
      </c>
      <c r="E13" s="3" t="s">
        <v>5</v>
      </c>
      <c r="F13" s="411"/>
    </row>
    <row r="14" spans="2:7" s="4" customFormat="1" ht="21">
      <c r="B14" s="15" t="s">
        <v>1</v>
      </c>
      <c r="C14" s="64">
        <v>203351900</v>
      </c>
      <c r="D14" s="18">
        <v>47903600</v>
      </c>
      <c r="E14" s="18">
        <f>SUM(C14:D14)</f>
        <v>251255500</v>
      </c>
      <c r="F14" s="32">
        <f>+E14/E18%</f>
        <v>65.837753646676617</v>
      </c>
      <c r="G14" s="36"/>
    </row>
    <row r="15" spans="2:7" s="4" customFormat="1" ht="21">
      <c r="B15" s="10" t="s">
        <v>88</v>
      </c>
      <c r="C15" s="28">
        <v>15405100</v>
      </c>
      <c r="D15" s="20">
        <v>88532000</v>
      </c>
      <c r="E15" s="20">
        <f t="shared" ref="E15:E17" si="1">SUM(C15:D15)</f>
        <v>103937100</v>
      </c>
      <c r="F15" s="33">
        <f>+E15/E18%</f>
        <v>27.235165735874411</v>
      </c>
    </row>
    <row r="16" spans="2:7" s="4" customFormat="1" ht="21">
      <c r="B16" s="99" t="s">
        <v>87</v>
      </c>
      <c r="C16" s="98">
        <v>8222200</v>
      </c>
      <c r="D16" s="97">
        <v>9383500</v>
      </c>
      <c r="E16" s="20">
        <f t="shared" si="1"/>
        <v>17605700</v>
      </c>
      <c r="F16" s="33">
        <f>+E16/E18%</f>
        <v>4.613310910118563</v>
      </c>
      <c r="G16" s="19"/>
    </row>
    <row r="17" spans="2:8" s="4" customFormat="1" ht="21">
      <c r="B17" s="16" t="s">
        <v>89</v>
      </c>
      <c r="C17" s="30">
        <v>8712900</v>
      </c>
      <c r="D17" s="22">
        <v>117100</v>
      </c>
      <c r="E17" s="22">
        <f t="shared" si="1"/>
        <v>8830000</v>
      </c>
      <c r="F17" s="34">
        <f>+E17/E18%</f>
        <v>2.3137697073304051</v>
      </c>
    </row>
    <row r="18" spans="2:8" s="4" customFormat="1" ht="21">
      <c r="B18" s="3" t="s">
        <v>5</v>
      </c>
      <c r="C18" s="65">
        <f>SUM(C14:C17)</f>
        <v>235692100</v>
      </c>
      <c r="D18" s="65">
        <f>SUM(D14:D17)</f>
        <v>145936200</v>
      </c>
      <c r="E18" s="23">
        <f>SUM(E14:E17)</f>
        <v>381628300</v>
      </c>
      <c r="F18" s="35">
        <f>+E18/E18%</f>
        <v>100</v>
      </c>
    </row>
    <row r="19" spans="2:8" s="4" customFormat="1" ht="15.75" customHeight="1"/>
    <row r="20" spans="2:8" s="4" customFormat="1" ht="21" hidden="1">
      <c r="B20" s="14" t="s">
        <v>237</v>
      </c>
    </row>
    <row r="21" spans="2:8" s="4" customFormat="1" ht="21" hidden="1">
      <c r="B21" s="411" t="s">
        <v>6</v>
      </c>
      <c r="C21" s="410" t="s">
        <v>2</v>
      </c>
      <c r="D21" s="410"/>
      <c r="E21" s="410"/>
      <c r="F21" s="411" t="s">
        <v>46</v>
      </c>
    </row>
    <row r="22" spans="2:8" s="4" customFormat="1" ht="21" hidden="1">
      <c r="B22" s="411"/>
      <c r="C22" s="3" t="s">
        <v>3</v>
      </c>
      <c r="D22" s="3" t="s">
        <v>4</v>
      </c>
      <c r="E22" s="3" t="s">
        <v>5</v>
      </c>
      <c r="F22" s="411"/>
    </row>
    <row r="23" spans="2:8" s="93" customFormat="1" ht="21" hidden="1">
      <c r="B23" s="104" t="s">
        <v>60</v>
      </c>
      <c r="C23" s="64">
        <v>11901600</v>
      </c>
      <c r="D23" s="64">
        <v>5875000</v>
      </c>
      <c r="E23" s="64">
        <f>SUM(C23:D23)</f>
        <v>17776600</v>
      </c>
      <c r="F23" s="105">
        <f>+E23/$E$28%</f>
        <v>67.244672923357427</v>
      </c>
      <c r="H23" s="94"/>
    </row>
    <row r="24" spans="2:8" s="93" customFormat="1" ht="21" hidden="1">
      <c r="B24" s="106" t="s">
        <v>90</v>
      </c>
      <c r="C24" s="28">
        <v>2492500</v>
      </c>
      <c r="D24" s="28">
        <v>966000</v>
      </c>
      <c r="E24" s="28">
        <f t="shared" ref="E24:E27" si="2">SUM(C24:D24)</f>
        <v>3458500</v>
      </c>
      <c r="F24" s="107">
        <f>+E24/$E$28%</f>
        <v>13.082687426472535</v>
      </c>
      <c r="H24" s="94"/>
    </row>
    <row r="25" spans="2:8" s="93" customFormat="1" ht="21" hidden="1">
      <c r="B25" s="108" t="s">
        <v>91</v>
      </c>
      <c r="C25" s="29">
        <v>1906000</v>
      </c>
      <c r="D25" s="29">
        <v>1018400</v>
      </c>
      <c r="E25" s="28">
        <f t="shared" si="2"/>
        <v>2924400</v>
      </c>
      <c r="F25" s="107">
        <f>+E25/$E$28%</f>
        <v>11.062313462476878</v>
      </c>
      <c r="H25" s="94"/>
    </row>
    <row r="26" spans="2:8" s="93" customFormat="1" ht="21" hidden="1">
      <c r="B26" s="106" t="s">
        <v>113</v>
      </c>
      <c r="C26" s="28">
        <v>635000</v>
      </c>
      <c r="D26" s="28">
        <v>646000</v>
      </c>
      <c r="E26" s="28">
        <f t="shared" si="2"/>
        <v>1281000</v>
      </c>
      <c r="F26" s="107">
        <f>+E26/$E$28%</f>
        <v>4.8457199922831622</v>
      </c>
      <c r="H26" s="94"/>
    </row>
    <row r="27" spans="2:8" s="93" customFormat="1" ht="21" hidden="1">
      <c r="B27" s="109" t="s">
        <v>92</v>
      </c>
      <c r="C27" s="30"/>
      <c r="D27" s="30">
        <v>995200</v>
      </c>
      <c r="E27" s="30">
        <f t="shared" si="2"/>
        <v>995200</v>
      </c>
      <c r="F27" s="107">
        <f>+E27/$E$28%+0.01</f>
        <v>3.7746061954099948</v>
      </c>
      <c r="H27" s="94"/>
    </row>
    <row r="28" spans="2:8" s="4" customFormat="1" ht="21" hidden="1">
      <c r="B28" s="3" t="s">
        <v>5</v>
      </c>
      <c r="C28" s="65">
        <f>SUM(C23:C27)</f>
        <v>16935100</v>
      </c>
      <c r="D28" s="23">
        <f>SUM(D23:D27)</f>
        <v>9500600</v>
      </c>
      <c r="E28" s="23">
        <f>SUM(E23:E27)</f>
        <v>26435700</v>
      </c>
      <c r="F28" s="35">
        <f>+E28/E28%</f>
        <v>100</v>
      </c>
    </row>
    <row r="29" spans="2:8" s="4" customFormat="1" ht="21">
      <c r="B29" s="194"/>
      <c r="C29" s="195"/>
      <c r="D29" s="196"/>
      <c r="E29" s="196"/>
      <c r="F29" s="197"/>
    </row>
    <row r="30" spans="2:8" s="4" customFormat="1" ht="21">
      <c r="B30" s="14" t="s">
        <v>482</v>
      </c>
    </row>
    <row r="31" spans="2:8" s="4" customFormat="1" ht="21">
      <c r="B31" s="411" t="s">
        <v>12</v>
      </c>
      <c r="C31" s="410" t="s">
        <v>2</v>
      </c>
      <c r="D31" s="410"/>
      <c r="E31" s="410"/>
      <c r="F31" s="411" t="s">
        <v>46</v>
      </c>
    </row>
    <row r="32" spans="2:8" s="4" customFormat="1" ht="21">
      <c r="B32" s="411"/>
      <c r="C32" s="3" t="s">
        <v>3</v>
      </c>
      <c r="D32" s="3" t="s">
        <v>4</v>
      </c>
      <c r="E32" s="3" t="s">
        <v>5</v>
      </c>
      <c r="F32" s="411"/>
      <c r="G32" s="90"/>
    </row>
    <row r="33" spans="2:6" s="4" customFormat="1" ht="21">
      <c r="B33" s="15" t="s">
        <v>7</v>
      </c>
      <c r="C33" s="64">
        <v>25679900</v>
      </c>
      <c r="D33" s="18">
        <v>35261500</v>
      </c>
      <c r="E33" s="18">
        <f>SUM(C33:D33)</f>
        <v>60941400</v>
      </c>
      <c r="F33" s="91">
        <f>+E33/$E$38%</f>
        <v>15.968784285651772</v>
      </c>
    </row>
    <row r="34" spans="2:6" s="4" customFormat="1" ht="21">
      <c r="B34" s="10" t="s">
        <v>8</v>
      </c>
      <c r="C34" s="28">
        <v>4864600</v>
      </c>
      <c r="D34" s="20">
        <v>6597800</v>
      </c>
      <c r="E34" s="20">
        <f>SUM(C34:D34)</f>
        <v>11462400</v>
      </c>
      <c r="F34" s="92">
        <f>+E34/$E$38%-0.01</f>
        <v>2.9935508372937751</v>
      </c>
    </row>
    <row r="35" spans="2:6" s="4" customFormat="1" ht="21">
      <c r="B35" s="10" t="s">
        <v>9</v>
      </c>
      <c r="C35" s="28"/>
      <c r="D35" s="20">
        <v>786400</v>
      </c>
      <c r="E35" s="20">
        <f>SUM(C35:D35)</f>
        <v>786400</v>
      </c>
      <c r="F35" s="92">
        <f>+E35/$E$38%</f>
        <v>0.20606438254186077</v>
      </c>
    </row>
    <row r="36" spans="2:6" s="4" customFormat="1" ht="21">
      <c r="B36" s="17" t="s">
        <v>10</v>
      </c>
      <c r="C36" s="29">
        <v>205147600</v>
      </c>
      <c r="D36" s="21">
        <v>93763300</v>
      </c>
      <c r="E36" s="20">
        <f>SUM(C36:D36)</f>
        <v>298910900</v>
      </c>
      <c r="F36" s="92">
        <f t="shared" ref="F36:F37" si="3">+E36/$E$38%</f>
        <v>78.325139933280624</v>
      </c>
    </row>
    <row r="37" spans="2:6" s="4" customFormat="1" ht="21">
      <c r="B37" s="10" t="s">
        <v>11</v>
      </c>
      <c r="C37" s="28"/>
      <c r="D37" s="20">
        <v>9527200</v>
      </c>
      <c r="E37" s="22">
        <f>SUM(C37:D37)</f>
        <v>9527200</v>
      </c>
      <c r="F37" s="92">
        <f t="shared" si="3"/>
        <v>2.496460561231963</v>
      </c>
    </row>
    <row r="38" spans="2:6" s="4" customFormat="1" ht="21">
      <c r="B38" s="3" t="s">
        <v>5</v>
      </c>
      <c r="C38" s="65">
        <f>SUM(C33:C37)</f>
        <v>235692100</v>
      </c>
      <c r="D38" s="23">
        <f>SUM(D33:D37)</f>
        <v>145936200</v>
      </c>
      <c r="E38" s="23">
        <f>SUM(E33:E37)</f>
        <v>381628300</v>
      </c>
      <c r="F38" s="35">
        <f>+E38/E38%</f>
        <v>100</v>
      </c>
    </row>
    <row r="39" spans="2:6" s="4" customFormat="1" ht="15.75" customHeight="1"/>
    <row r="40" spans="2:6" s="4" customFormat="1" ht="21">
      <c r="B40" s="14" t="s">
        <v>483</v>
      </c>
    </row>
    <row r="41" spans="2:6" s="4" customFormat="1" ht="21">
      <c r="B41" s="411" t="s">
        <v>13</v>
      </c>
      <c r="C41" s="410" t="s">
        <v>2</v>
      </c>
      <c r="D41" s="410"/>
      <c r="E41" s="410"/>
      <c r="F41" s="411" t="s">
        <v>46</v>
      </c>
    </row>
    <row r="42" spans="2:6" s="4" customFormat="1" ht="21">
      <c r="B42" s="411"/>
      <c r="C42" s="3" t="s">
        <v>3</v>
      </c>
      <c r="D42" s="3" t="s">
        <v>4</v>
      </c>
      <c r="E42" s="3" t="s">
        <v>5</v>
      </c>
      <c r="F42" s="411"/>
    </row>
    <row r="43" spans="2:6" s="4" customFormat="1" ht="21">
      <c r="B43" s="15" t="s">
        <v>228</v>
      </c>
      <c r="C43" s="66">
        <v>112712700</v>
      </c>
      <c r="D43" s="67">
        <v>33639000</v>
      </c>
      <c r="E43" s="18">
        <f>SUM(C43:D43)</f>
        <v>146351700</v>
      </c>
      <c r="F43" s="32">
        <f>+E43/$E$47%</f>
        <v>38.349278604338302</v>
      </c>
    </row>
    <row r="44" spans="2:6" s="4" customFormat="1" ht="21">
      <c r="B44" s="10" t="s">
        <v>229</v>
      </c>
      <c r="C44" s="68">
        <v>110398700</v>
      </c>
      <c r="D44" s="69">
        <v>34826200</v>
      </c>
      <c r="E44" s="20">
        <f>SUM(C44:D44)</f>
        <v>145224900</v>
      </c>
      <c r="F44" s="33">
        <f>+E44/$E$47%+0.01</f>
        <v>38.064017482456094</v>
      </c>
    </row>
    <row r="45" spans="2:6" s="4" customFormat="1" ht="21">
      <c r="B45" s="10" t="s">
        <v>230</v>
      </c>
      <c r="C45" s="68">
        <v>7083400</v>
      </c>
      <c r="D45" s="69">
        <v>37083300</v>
      </c>
      <c r="E45" s="20">
        <f>SUM(C45:D45)</f>
        <v>44166700</v>
      </c>
      <c r="F45" s="33">
        <f>+E45/$E$47%</f>
        <v>11.57322452239522</v>
      </c>
    </row>
    <row r="46" spans="2:6" s="4" customFormat="1" ht="21">
      <c r="B46" s="17" t="s">
        <v>231</v>
      </c>
      <c r="C46" s="70">
        <v>5497300</v>
      </c>
      <c r="D46" s="71">
        <v>40387700</v>
      </c>
      <c r="E46" s="20">
        <f>SUM(C46:D46)</f>
        <v>45885000</v>
      </c>
      <c r="F46" s="34">
        <f>+E46/$E$47%</f>
        <v>12.023479390810378</v>
      </c>
    </row>
    <row r="47" spans="2:6" s="4" customFormat="1" ht="21">
      <c r="B47" s="3" t="s">
        <v>5</v>
      </c>
      <c r="C47" s="72">
        <f>SUM(C43:C46)</f>
        <v>235692100</v>
      </c>
      <c r="D47" s="73">
        <f>SUM(D43:D46)</f>
        <v>145936200</v>
      </c>
      <c r="E47" s="23">
        <f>SUM(E43:E46)</f>
        <v>381628300</v>
      </c>
      <c r="F47" s="37">
        <f>+E47/$E$47%</f>
        <v>100</v>
      </c>
    </row>
    <row r="48" spans="2:6" s="4" customFormat="1" ht="21"/>
  </sheetData>
  <mergeCells count="16">
    <mergeCell ref="B1:F1"/>
    <mergeCell ref="C12:E12"/>
    <mergeCell ref="F31:F32"/>
    <mergeCell ref="F41:F42"/>
    <mergeCell ref="B31:B32"/>
    <mergeCell ref="C31:E31"/>
    <mergeCell ref="B41:B42"/>
    <mergeCell ref="C41:E41"/>
    <mergeCell ref="B12:B13"/>
    <mergeCell ref="B21:B22"/>
    <mergeCell ref="C21:E21"/>
    <mergeCell ref="F12:F13"/>
    <mergeCell ref="F21:F22"/>
    <mergeCell ref="B4:B5"/>
    <mergeCell ref="C4:E4"/>
    <mergeCell ref="F4:F5"/>
  </mergeCells>
  <printOptions horizontalCentered="1"/>
  <pageMargins left="0.98425196850393704" right="0.78740157480314998" top="0.98425196850393704" bottom="0.78740157480314998" header="0.511811023622047" footer="0.31496062992126"/>
  <pageSetup paperSize="5" scale="95" firstPageNumber="4" orientation="landscape" useFirstPageNumber="1" r:id="rId1"/>
  <headerFooter>
    <oddHeader>&amp;C&amp;"TH SarabunPSK,Regular"&amp;15&amp;P</oddHeader>
  </headerFooter>
  <rowBreaks count="1" manualBreakCount="1">
    <brk id="19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2"/>
  <sheetViews>
    <sheetView view="pageBreakPreview" zoomScale="60" zoomScaleNormal="70" workbookViewId="0">
      <pane ySplit="13" topLeftCell="A32" activePane="bottomLeft" state="frozen"/>
      <selection activeCell="A114" sqref="A114"/>
      <selection pane="bottomLeft" activeCell="A114" sqref="A114"/>
    </sheetView>
  </sheetViews>
  <sheetFormatPr defaultColWidth="9.140625" defaultRowHeight="21"/>
  <cols>
    <col min="1" max="1" width="7.5703125" style="271" customWidth="1"/>
    <col min="2" max="2" width="5.85546875" style="271" hidden="1" customWidth="1"/>
    <col min="3" max="3" width="42.28515625" style="281" customWidth="1"/>
    <col min="4" max="4" width="38.7109375" style="271" customWidth="1"/>
    <col min="5" max="5" width="38.28515625" style="271" customWidth="1"/>
    <col min="6" max="6" width="16.28515625" style="271" customWidth="1"/>
    <col min="7" max="7" width="16.85546875" style="271" customWidth="1"/>
    <col min="8" max="8" width="17.5703125" style="271" customWidth="1"/>
    <col min="9" max="9" width="19" style="271" customWidth="1"/>
    <col min="10" max="10" width="15.85546875" style="271" customWidth="1"/>
    <col min="11" max="12" width="15.7109375" style="271" customWidth="1"/>
    <col min="13" max="13" width="15.85546875" style="271" customWidth="1"/>
    <col min="14" max="15" width="15.7109375" style="271" customWidth="1"/>
    <col min="16" max="16384" width="9.140625" style="271"/>
  </cols>
  <sheetData>
    <row r="2" spans="1:15">
      <c r="C2" s="272"/>
      <c r="D2" s="271" t="s">
        <v>484</v>
      </c>
      <c r="E2" s="273">
        <v>1</v>
      </c>
    </row>
    <row r="3" spans="1:15">
      <c r="C3" s="274"/>
      <c r="D3" s="271" t="s">
        <v>176</v>
      </c>
      <c r="E3" s="273" t="s">
        <v>485</v>
      </c>
    </row>
    <row r="4" spans="1:15">
      <c r="A4" s="271">
        <v>1</v>
      </c>
      <c r="B4" s="271">
        <v>35</v>
      </c>
      <c r="C4" s="275"/>
      <c r="D4" s="271" t="s">
        <v>486</v>
      </c>
      <c r="E4" s="273" t="s">
        <v>487</v>
      </c>
      <c r="F4" s="271" t="s">
        <v>488</v>
      </c>
    </row>
    <row r="5" spans="1:15">
      <c r="A5" s="271">
        <v>2</v>
      </c>
      <c r="B5" s="276">
        <v>3</v>
      </c>
      <c r="C5" s="277"/>
      <c r="D5" s="271" t="s">
        <v>489</v>
      </c>
      <c r="E5" s="273" t="s">
        <v>490</v>
      </c>
    </row>
    <row r="6" spans="1:15">
      <c r="A6" s="271">
        <v>3</v>
      </c>
      <c r="B6" s="276">
        <v>9</v>
      </c>
      <c r="C6" s="278"/>
      <c r="D6" s="271" t="s">
        <v>491</v>
      </c>
      <c r="E6" s="273" t="s">
        <v>492</v>
      </c>
    </row>
    <row r="7" spans="1:15">
      <c r="A7" s="271">
        <v>4</v>
      </c>
      <c r="B7" s="276">
        <v>19</v>
      </c>
      <c r="C7" s="279"/>
      <c r="D7" s="271" t="s">
        <v>493</v>
      </c>
      <c r="E7" s="273" t="s">
        <v>494</v>
      </c>
      <c r="F7" s="271" t="s">
        <v>495</v>
      </c>
    </row>
    <row r="8" spans="1:15">
      <c r="A8" s="271">
        <v>5</v>
      </c>
      <c r="B8" s="276">
        <v>16</v>
      </c>
      <c r="C8" s="280"/>
      <c r="D8" s="271" t="s">
        <v>496</v>
      </c>
      <c r="E8" s="273" t="s">
        <v>497</v>
      </c>
    </row>
    <row r="9" spans="1:15">
      <c r="B9" s="271">
        <f>+B4+B5+B6+B7+B8</f>
        <v>82</v>
      </c>
    </row>
    <row r="10" spans="1:15">
      <c r="A10" s="415" t="s">
        <v>912</v>
      </c>
      <c r="B10" s="415"/>
      <c r="C10" s="415"/>
      <c r="D10" s="415"/>
      <c r="E10" s="415"/>
      <c r="F10" s="415"/>
      <c r="G10" s="415"/>
      <c r="H10" s="415"/>
      <c r="I10" s="415"/>
    </row>
    <row r="12" spans="1:15" ht="21" customHeight="1">
      <c r="A12" s="386" t="s">
        <v>498</v>
      </c>
      <c r="B12" s="282"/>
      <c r="C12" s="383" t="s">
        <v>499</v>
      </c>
      <c r="D12" s="383" t="s">
        <v>914</v>
      </c>
      <c r="E12" s="383" t="s">
        <v>913</v>
      </c>
      <c r="F12" s="386" t="s">
        <v>500</v>
      </c>
      <c r="G12" s="388" t="s">
        <v>501</v>
      </c>
      <c r="H12" s="389"/>
      <c r="I12" s="390"/>
      <c r="J12" s="395" t="s">
        <v>502</v>
      </c>
      <c r="K12" s="395"/>
      <c r="L12" s="395"/>
      <c r="M12" s="395" t="s">
        <v>503</v>
      </c>
      <c r="N12" s="395"/>
      <c r="O12" s="395"/>
    </row>
    <row r="13" spans="1:15">
      <c r="A13" s="387"/>
      <c r="B13" s="283"/>
      <c r="C13" s="384"/>
      <c r="D13" s="385"/>
      <c r="E13" s="384"/>
      <c r="F13" s="387"/>
      <c r="G13" s="284" t="s">
        <v>504</v>
      </c>
      <c r="H13" s="284" t="s">
        <v>505</v>
      </c>
      <c r="I13" s="284" t="s">
        <v>5</v>
      </c>
      <c r="J13" s="285" t="s">
        <v>504</v>
      </c>
      <c r="K13" s="285" t="s">
        <v>505</v>
      </c>
      <c r="L13" s="285" t="s">
        <v>5</v>
      </c>
      <c r="M13" s="285" t="s">
        <v>504</v>
      </c>
      <c r="N13" s="285" t="s">
        <v>505</v>
      </c>
      <c r="O13" s="285" t="s">
        <v>5</v>
      </c>
    </row>
    <row r="14" spans="1:15" s="316" customFormat="1">
      <c r="A14" s="311" t="s">
        <v>238</v>
      </c>
      <c r="B14" s="312"/>
      <c r="C14" s="313"/>
      <c r="D14" s="314"/>
      <c r="E14" s="313"/>
      <c r="F14" s="312"/>
      <c r="G14" s="315"/>
      <c r="H14" s="315"/>
      <c r="I14" s="315"/>
      <c r="J14" s="315"/>
      <c r="K14" s="315"/>
      <c r="L14" s="315"/>
      <c r="M14" s="315"/>
      <c r="N14" s="315"/>
      <c r="O14" s="315"/>
    </row>
    <row r="15" spans="1:15" s="293" customFormat="1" ht="63">
      <c r="A15" s="286" t="s">
        <v>506</v>
      </c>
      <c r="B15" s="287"/>
      <c r="C15" s="288" t="s">
        <v>507</v>
      </c>
      <c r="D15" s="289" t="s">
        <v>508</v>
      </c>
      <c r="E15" s="290" t="s">
        <v>509</v>
      </c>
      <c r="F15" s="291" t="s">
        <v>510</v>
      </c>
      <c r="G15" s="292">
        <v>203351900</v>
      </c>
      <c r="H15" s="292">
        <v>47903600</v>
      </c>
      <c r="I15" s="292">
        <f>+G15+H15</f>
        <v>251255500</v>
      </c>
      <c r="J15" s="292"/>
      <c r="K15" s="292"/>
      <c r="L15" s="292">
        <f>+J15+K15</f>
        <v>0</v>
      </c>
      <c r="M15" s="292">
        <f t="shared" ref="M15:N47" si="0">+G15-J15</f>
        <v>203351900</v>
      </c>
      <c r="N15" s="292">
        <f t="shared" si="0"/>
        <v>47903600</v>
      </c>
      <c r="O15" s="292">
        <f>+M15+N15</f>
        <v>251255500</v>
      </c>
    </row>
    <row r="16" spans="1:15" s="316" customFormat="1">
      <c r="A16" s="311" t="s">
        <v>915</v>
      </c>
      <c r="B16" s="312"/>
      <c r="C16" s="313"/>
      <c r="D16" s="314"/>
      <c r="E16" s="313"/>
      <c r="F16" s="312"/>
      <c r="G16" s="315"/>
      <c r="H16" s="315"/>
      <c r="I16" s="315"/>
      <c r="J16" s="315"/>
      <c r="K16" s="315"/>
      <c r="L16" s="315"/>
      <c r="M16" s="315"/>
      <c r="N16" s="315"/>
      <c r="O16" s="315"/>
    </row>
    <row r="17" spans="1:15" s="293" customFormat="1" ht="231">
      <c r="A17" s="294" t="s">
        <v>511</v>
      </c>
      <c r="B17" s="287"/>
      <c r="C17" s="289" t="s">
        <v>512</v>
      </c>
      <c r="D17" s="289" t="s">
        <v>513</v>
      </c>
      <c r="E17" s="290" t="s">
        <v>514</v>
      </c>
      <c r="F17" s="291" t="s">
        <v>510</v>
      </c>
      <c r="G17" s="292">
        <v>892000</v>
      </c>
      <c r="H17" s="292">
        <v>9627700</v>
      </c>
      <c r="I17" s="292">
        <f t="shared" ref="I17:I80" si="1">+G17+H17</f>
        <v>10519700</v>
      </c>
      <c r="J17" s="292"/>
      <c r="K17" s="292"/>
      <c r="L17" s="292">
        <f t="shared" ref="L17:L80" si="2">+J17+K17</f>
        <v>0</v>
      </c>
      <c r="M17" s="292">
        <f t="shared" si="0"/>
        <v>892000</v>
      </c>
      <c r="N17" s="292">
        <f t="shared" si="0"/>
        <v>9627700</v>
      </c>
      <c r="O17" s="292">
        <f t="shared" ref="O17:O80" si="3">+M17+N17</f>
        <v>10519700</v>
      </c>
    </row>
    <row r="18" spans="1:15" s="293" customFormat="1" ht="189">
      <c r="A18" s="294" t="s">
        <v>515</v>
      </c>
      <c r="B18" s="287"/>
      <c r="C18" s="289" t="s">
        <v>516</v>
      </c>
      <c r="D18" s="289" t="s">
        <v>517</v>
      </c>
      <c r="E18" s="290" t="s">
        <v>518</v>
      </c>
      <c r="F18" s="291" t="s">
        <v>510</v>
      </c>
      <c r="G18" s="292">
        <v>0</v>
      </c>
      <c r="H18" s="292">
        <v>8274900</v>
      </c>
      <c r="I18" s="292">
        <f>+G18+H18</f>
        <v>8274900</v>
      </c>
      <c r="J18" s="292"/>
      <c r="K18" s="292"/>
      <c r="L18" s="292">
        <f t="shared" si="2"/>
        <v>0</v>
      </c>
      <c r="M18" s="292">
        <f t="shared" si="0"/>
        <v>0</v>
      </c>
      <c r="N18" s="292">
        <f t="shared" si="0"/>
        <v>8274900</v>
      </c>
      <c r="O18" s="292">
        <f t="shared" si="3"/>
        <v>8274900</v>
      </c>
    </row>
    <row r="19" spans="1:15" s="293" customFormat="1" ht="189">
      <c r="A19" s="294" t="s">
        <v>519</v>
      </c>
      <c r="B19" s="287"/>
      <c r="C19" s="289" t="s">
        <v>520</v>
      </c>
      <c r="D19" s="289" t="s">
        <v>521</v>
      </c>
      <c r="E19" s="290" t="s">
        <v>522</v>
      </c>
      <c r="F19" s="291" t="s">
        <v>510</v>
      </c>
      <c r="G19" s="292">
        <v>10000</v>
      </c>
      <c r="H19" s="292">
        <v>531500</v>
      </c>
      <c r="I19" s="292">
        <f t="shared" si="1"/>
        <v>541500</v>
      </c>
      <c r="J19" s="292"/>
      <c r="K19" s="292"/>
      <c r="L19" s="292">
        <f t="shared" si="2"/>
        <v>0</v>
      </c>
      <c r="M19" s="292">
        <f t="shared" si="0"/>
        <v>10000</v>
      </c>
      <c r="N19" s="292">
        <f t="shared" si="0"/>
        <v>531500</v>
      </c>
      <c r="O19" s="292">
        <f t="shared" si="3"/>
        <v>541500</v>
      </c>
    </row>
    <row r="20" spans="1:15" s="293" customFormat="1" ht="147">
      <c r="A20" s="294" t="s">
        <v>523</v>
      </c>
      <c r="B20" s="287"/>
      <c r="C20" s="289" t="s">
        <v>524</v>
      </c>
      <c r="D20" s="289" t="s">
        <v>525</v>
      </c>
      <c r="E20" s="290" t="s">
        <v>526</v>
      </c>
      <c r="F20" s="291" t="s">
        <v>510</v>
      </c>
      <c r="G20" s="292">
        <v>521500</v>
      </c>
      <c r="H20" s="292">
        <v>615100</v>
      </c>
      <c r="I20" s="292">
        <f t="shared" si="1"/>
        <v>1136600</v>
      </c>
      <c r="J20" s="292"/>
      <c r="K20" s="292"/>
      <c r="L20" s="292">
        <f t="shared" si="2"/>
        <v>0</v>
      </c>
      <c r="M20" s="292">
        <f t="shared" si="0"/>
        <v>521500</v>
      </c>
      <c r="N20" s="292">
        <f t="shared" si="0"/>
        <v>615100</v>
      </c>
      <c r="O20" s="292">
        <f t="shared" si="3"/>
        <v>1136600</v>
      </c>
    </row>
    <row r="21" spans="1:15" s="293" customFormat="1" ht="189">
      <c r="A21" s="294" t="s">
        <v>527</v>
      </c>
      <c r="B21" s="287"/>
      <c r="C21" s="289" t="s">
        <v>528</v>
      </c>
      <c r="D21" s="289" t="s">
        <v>529</v>
      </c>
      <c r="E21" s="290" t="s">
        <v>530</v>
      </c>
      <c r="F21" s="291" t="s">
        <v>510</v>
      </c>
      <c r="G21" s="292">
        <v>2318600</v>
      </c>
      <c r="H21" s="292">
        <v>188500</v>
      </c>
      <c r="I21" s="292">
        <f t="shared" si="1"/>
        <v>2507100</v>
      </c>
      <c r="J21" s="292"/>
      <c r="K21" s="292"/>
      <c r="L21" s="292">
        <f t="shared" si="2"/>
        <v>0</v>
      </c>
      <c r="M21" s="292">
        <f t="shared" si="0"/>
        <v>2318600</v>
      </c>
      <c r="N21" s="292">
        <f t="shared" si="0"/>
        <v>188500</v>
      </c>
      <c r="O21" s="292">
        <f t="shared" si="3"/>
        <v>2507100</v>
      </c>
    </row>
    <row r="22" spans="1:15" s="293" customFormat="1" ht="84">
      <c r="A22" s="294" t="s">
        <v>531</v>
      </c>
      <c r="B22" s="287"/>
      <c r="C22" s="289" t="s">
        <v>532</v>
      </c>
      <c r="D22" s="289" t="s">
        <v>533</v>
      </c>
      <c r="E22" s="290" t="s">
        <v>534</v>
      </c>
      <c r="F22" s="291" t="s">
        <v>510</v>
      </c>
      <c r="G22" s="292">
        <v>15000</v>
      </c>
      <c r="H22" s="292">
        <v>1344500</v>
      </c>
      <c r="I22" s="292">
        <f t="shared" si="1"/>
        <v>1359500</v>
      </c>
      <c r="J22" s="292"/>
      <c r="K22" s="292"/>
      <c r="L22" s="292">
        <f t="shared" si="2"/>
        <v>0</v>
      </c>
      <c r="M22" s="292">
        <f t="shared" si="0"/>
        <v>15000</v>
      </c>
      <c r="N22" s="292">
        <f t="shared" si="0"/>
        <v>1344500</v>
      </c>
      <c r="O22" s="292">
        <f t="shared" si="3"/>
        <v>1359500</v>
      </c>
    </row>
    <row r="23" spans="1:15" s="293" customFormat="1" ht="126">
      <c r="A23" s="294" t="s">
        <v>535</v>
      </c>
      <c r="B23" s="287"/>
      <c r="C23" s="289" t="s">
        <v>536</v>
      </c>
      <c r="D23" s="289" t="s">
        <v>537</v>
      </c>
      <c r="E23" s="290" t="s">
        <v>538</v>
      </c>
      <c r="F23" s="291" t="s">
        <v>510</v>
      </c>
      <c r="G23" s="292">
        <v>1020800</v>
      </c>
      <c r="H23" s="292">
        <v>6000200</v>
      </c>
      <c r="I23" s="292">
        <f t="shared" si="1"/>
        <v>7021000</v>
      </c>
      <c r="J23" s="292"/>
      <c r="K23" s="292"/>
      <c r="L23" s="292">
        <f t="shared" si="2"/>
        <v>0</v>
      </c>
      <c r="M23" s="292">
        <f t="shared" si="0"/>
        <v>1020800</v>
      </c>
      <c r="N23" s="292">
        <f t="shared" si="0"/>
        <v>6000200</v>
      </c>
      <c r="O23" s="292">
        <f t="shared" si="3"/>
        <v>7021000</v>
      </c>
    </row>
    <row r="24" spans="1:15" s="293" customFormat="1" ht="105">
      <c r="A24" s="294" t="s">
        <v>539</v>
      </c>
      <c r="B24" s="287"/>
      <c r="C24" s="289" t="s">
        <v>540</v>
      </c>
      <c r="D24" s="289" t="s">
        <v>541</v>
      </c>
      <c r="E24" s="290" t="s">
        <v>542</v>
      </c>
      <c r="F24" s="291" t="s">
        <v>510</v>
      </c>
      <c r="G24" s="292">
        <v>2905800</v>
      </c>
      <c r="H24" s="292">
        <v>8188600</v>
      </c>
      <c r="I24" s="292">
        <f t="shared" si="1"/>
        <v>11094400</v>
      </c>
      <c r="J24" s="292"/>
      <c r="K24" s="292"/>
      <c r="L24" s="292">
        <f t="shared" si="2"/>
        <v>0</v>
      </c>
      <c r="M24" s="292">
        <f t="shared" si="0"/>
        <v>2905800</v>
      </c>
      <c r="N24" s="292">
        <f t="shared" si="0"/>
        <v>8188600</v>
      </c>
      <c r="O24" s="292">
        <f t="shared" si="3"/>
        <v>11094400</v>
      </c>
    </row>
    <row r="25" spans="1:15" s="293" customFormat="1" ht="126">
      <c r="A25" s="294" t="s">
        <v>543</v>
      </c>
      <c r="B25" s="287"/>
      <c r="C25" s="289" t="s">
        <v>544</v>
      </c>
      <c r="D25" s="290" t="s">
        <v>545</v>
      </c>
      <c r="E25" s="290" t="s">
        <v>546</v>
      </c>
      <c r="F25" s="291" t="s">
        <v>510</v>
      </c>
      <c r="G25" s="292">
        <v>0</v>
      </c>
      <c r="H25" s="292">
        <v>124500</v>
      </c>
      <c r="I25" s="292">
        <f t="shared" si="1"/>
        <v>124500</v>
      </c>
      <c r="J25" s="292"/>
      <c r="K25" s="292"/>
      <c r="L25" s="292">
        <f t="shared" si="2"/>
        <v>0</v>
      </c>
      <c r="M25" s="292">
        <f t="shared" si="0"/>
        <v>0</v>
      </c>
      <c r="N25" s="292">
        <f t="shared" si="0"/>
        <v>124500</v>
      </c>
      <c r="O25" s="292">
        <f t="shared" si="3"/>
        <v>124500</v>
      </c>
    </row>
    <row r="26" spans="1:15" s="293" customFormat="1" ht="315">
      <c r="A26" s="294" t="s">
        <v>547</v>
      </c>
      <c r="B26" s="287"/>
      <c r="C26" s="289" t="s">
        <v>548</v>
      </c>
      <c r="D26" s="290" t="s">
        <v>549</v>
      </c>
      <c r="E26" s="290" t="s">
        <v>550</v>
      </c>
      <c r="F26" s="291" t="s">
        <v>510</v>
      </c>
      <c r="G26" s="292">
        <v>42400</v>
      </c>
      <c r="H26" s="292">
        <v>95600</v>
      </c>
      <c r="I26" s="292">
        <f t="shared" si="1"/>
        <v>138000</v>
      </c>
      <c r="J26" s="292"/>
      <c r="K26" s="292"/>
      <c r="L26" s="292">
        <f t="shared" si="2"/>
        <v>0</v>
      </c>
      <c r="M26" s="292">
        <f t="shared" si="0"/>
        <v>42400</v>
      </c>
      <c r="N26" s="292">
        <f t="shared" si="0"/>
        <v>95600</v>
      </c>
      <c r="O26" s="292">
        <f t="shared" si="3"/>
        <v>138000</v>
      </c>
    </row>
    <row r="27" spans="1:15" s="293" customFormat="1" ht="357">
      <c r="A27" s="294" t="s">
        <v>102</v>
      </c>
      <c r="B27" s="287"/>
      <c r="C27" s="289" t="s">
        <v>551</v>
      </c>
      <c r="D27" s="290" t="s">
        <v>552</v>
      </c>
      <c r="E27" s="290" t="s">
        <v>553</v>
      </c>
      <c r="F27" s="291" t="s">
        <v>510</v>
      </c>
      <c r="G27" s="292">
        <v>0</v>
      </c>
      <c r="H27" s="292">
        <v>37500</v>
      </c>
      <c r="I27" s="292">
        <f t="shared" si="1"/>
        <v>37500</v>
      </c>
      <c r="J27" s="292"/>
      <c r="K27" s="292"/>
      <c r="L27" s="292">
        <f t="shared" si="2"/>
        <v>0</v>
      </c>
      <c r="M27" s="292">
        <f t="shared" si="0"/>
        <v>0</v>
      </c>
      <c r="N27" s="292">
        <f t="shared" si="0"/>
        <v>37500</v>
      </c>
      <c r="O27" s="292">
        <f t="shared" si="3"/>
        <v>37500</v>
      </c>
    </row>
    <row r="28" spans="1:15" s="293" customFormat="1" ht="84">
      <c r="A28" s="294" t="s">
        <v>554</v>
      </c>
      <c r="B28" s="287"/>
      <c r="C28" s="289" t="s">
        <v>555</v>
      </c>
      <c r="D28" s="290" t="s">
        <v>556</v>
      </c>
      <c r="E28" s="290" t="s">
        <v>557</v>
      </c>
      <c r="F28" s="291" t="s">
        <v>510</v>
      </c>
      <c r="G28" s="292">
        <v>0</v>
      </c>
      <c r="H28" s="292">
        <v>64800</v>
      </c>
      <c r="I28" s="292">
        <f t="shared" si="1"/>
        <v>64800</v>
      </c>
      <c r="J28" s="292"/>
      <c r="K28" s="292"/>
      <c r="L28" s="292">
        <f t="shared" si="2"/>
        <v>0</v>
      </c>
      <c r="M28" s="292">
        <f t="shared" si="0"/>
        <v>0</v>
      </c>
      <c r="N28" s="292">
        <f t="shared" si="0"/>
        <v>64800</v>
      </c>
      <c r="O28" s="292">
        <f t="shared" si="3"/>
        <v>64800</v>
      </c>
    </row>
    <row r="29" spans="1:15" s="293" customFormat="1" ht="231">
      <c r="A29" s="294" t="s">
        <v>558</v>
      </c>
      <c r="B29" s="287"/>
      <c r="C29" s="289" t="s">
        <v>559</v>
      </c>
      <c r="D29" s="289" t="s">
        <v>560</v>
      </c>
      <c r="E29" s="290" t="s">
        <v>561</v>
      </c>
      <c r="F29" s="291" t="s">
        <v>510</v>
      </c>
      <c r="G29" s="292">
        <v>513900</v>
      </c>
      <c r="H29" s="292">
        <v>0</v>
      </c>
      <c r="I29" s="292">
        <f t="shared" si="1"/>
        <v>513900</v>
      </c>
      <c r="J29" s="292"/>
      <c r="K29" s="292"/>
      <c r="L29" s="292">
        <f t="shared" si="2"/>
        <v>0</v>
      </c>
      <c r="M29" s="292">
        <f t="shared" si="0"/>
        <v>513900</v>
      </c>
      <c r="N29" s="292">
        <f t="shared" si="0"/>
        <v>0</v>
      </c>
      <c r="O29" s="292">
        <f t="shared" si="3"/>
        <v>513900</v>
      </c>
    </row>
    <row r="30" spans="1:15" s="293" customFormat="1" ht="252">
      <c r="A30" s="294" t="s">
        <v>562</v>
      </c>
      <c r="B30" s="287"/>
      <c r="C30" s="289" t="s">
        <v>563</v>
      </c>
      <c r="D30" s="290" t="s">
        <v>564</v>
      </c>
      <c r="E30" s="290" t="s">
        <v>565</v>
      </c>
      <c r="F30" s="291" t="s">
        <v>510</v>
      </c>
      <c r="G30" s="292">
        <v>0</v>
      </c>
      <c r="H30" s="292">
        <v>87400</v>
      </c>
      <c r="I30" s="292">
        <f t="shared" si="1"/>
        <v>87400</v>
      </c>
      <c r="J30" s="292"/>
      <c r="K30" s="292"/>
      <c r="L30" s="292">
        <f t="shared" si="2"/>
        <v>0</v>
      </c>
      <c r="M30" s="292">
        <f t="shared" si="0"/>
        <v>0</v>
      </c>
      <c r="N30" s="292">
        <f t="shared" si="0"/>
        <v>87400</v>
      </c>
      <c r="O30" s="292">
        <f t="shared" si="3"/>
        <v>87400</v>
      </c>
    </row>
    <row r="31" spans="1:15" s="293" customFormat="1" ht="84">
      <c r="A31" s="294" t="s">
        <v>566</v>
      </c>
      <c r="B31" s="287"/>
      <c r="C31" s="289" t="s">
        <v>567</v>
      </c>
      <c r="D31" s="290" t="s">
        <v>568</v>
      </c>
      <c r="E31" s="290" t="s">
        <v>569</v>
      </c>
      <c r="F31" s="291" t="s">
        <v>510</v>
      </c>
      <c r="G31" s="292">
        <v>7165100</v>
      </c>
      <c r="H31" s="292">
        <v>48520500</v>
      </c>
      <c r="I31" s="292">
        <f t="shared" si="1"/>
        <v>55685600</v>
      </c>
      <c r="J31" s="292"/>
      <c r="K31" s="292"/>
      <c r="L31" s="292">
        <f t="shared" si="2"/>
        <v>0</v>
      </c>
      <c r="M31" s="292">
        <f t="shared" si="0"/>
        <v>7165100</v>
      </c>
      <c r="N31" s="292">
        <f t="shared" si="0"/>
        <v>48520500</v>
      </c>
      <c r="O31" s="292">
        <f t="shared" si="3"/>
        <v>55685600</v>
      </c>
    </row>
    <row r="32" spans="1:15" s="298" customFormat="1" ht="357">
      <c r="A32" s="294" t="s">
        <v>570</v>
      </c>
      <c r="B32" s="287"/>
      <c r="C32" s="295" t="s">
        <v>571</v>
      </c>
      <c r="D32" s="290" t="s">
        <v>572</v>
      </c>
      <c r="E32" s="290" t="s">
        <v>573</v>
      </c>
      <c r="F32" s="296" t="s">
        <v>510</v>
      </c>
      <c r="G32" s="297">
        <v>0</v>
      </c>
      <c r="H32" s="297">
        <v>4830700</v>
      </c>
      <c r="I32" s="292">
        <f t="shared" si="1"/>
        <v>4830700</v>
      </c>
      <c r="J32" s="297"/>
      <c r="K32" s="297"/>
      <c r="L32" s="292">
        <f t="shared" si="2"/>
        <v>0</v>
      </c>
      <c r="M32" s="292">
        <f t="shared" si="0"/>
        <v>0</v>
      </c>
      <c r="N32" s="292">
        <f t="shared" si="0"/>
        <v>4830700</v>
      </c>
      <c r="O32" s="292">
        <f t="shared" si="3"/>
        <v>4830700</v>
      </c>
    </row>
    <row r="33" spans="1:15" s="293" customFormat="1" ht="147">
      <c r="A33" s="299" t="s">
        <v>574</v>
      </c>
      <c r="B33" s="300" t="s">
        <v>506</v>
      </c>
      <c r="C33" s="289" t="s">
        <v>575</v>
      </c>
      <c r="D33" s="290" t="s">
        <v>576</v>
      </c>
      <c r="E33" s="290" t="s">
        <v>577</v>
      </c>
      <c r="F33" s="301" t="s">
        <v>578</v>
      </c>
      <c r="G33" s="292">
        <v>0</v>
      </c>
      <c r="H33" s="292">
        <v>37000</v>
      </c>
      <c r="I33" s="292">
        <f t="shared" si="1"/>
        <v>37000</v>
      </c>
      <c r="J33" s="292"/>
      <c r="K33" s="292"/>
      <c r="L33" s="292">
        <f t="shared" si="2"/>
        <v>0</v>
      </c>
      <c r="M33" s="292">
        <f t="shared" si="0"/>
        <v>0</v>
      </c>
      <c r="N33" s="292">
        <f t="shared" si="0"/>
        <v>37000</v>
      </c>
      <c r="O33" s="292">
        <f t="shared" si="3"/>
        <v>37000</v>
      </c>
    </row>
    <row r="34" spans="1:15" s="293" customFormat="1" ht="147">
      <c r="A34" s="299" t="s">
        <v>579</v>
      </c>
      <c r="B34" s="300" t="s">
        <v>511</v>
      </c>
      <c r="C34" s="289" t="s">
        <v>580</v>
      </c>
      <c r="D34" s="290" t="s">
        <v>581</v>
      </c>
      <c r="E34" s="290" t="s">
        <v>582</v>
      </c>
      <c r="F34" s="301" t="s">
        <v>583</v>
      </c>
      <c r="G34" s="292">
        <v>0</v>
      </c>
      <c r="H34" s="292">
        <v>50500</v>
      </c>
      <c r="I34" s="292">
        <f t="shared" si="1"/>
        <v>50500</v>
      </c>
      <c r="J34" s="292"/>
      <c r="K34" s="292"/>
      <c r="L34" s="292">
        <f t="shared" si="2"/>
        <v>0</v>
      </c>
      <c r="M34" s="292">
        <f t="shared" si="0"/>
        <v>0</v>
      </c>
      <c r="N34" s="292">
        <f t="shared" si="0"/>
        <v>50500</v>
      </c>
      <c r="O34" s="292">
        <f t="shared" si="3"/>
        <v>50500</v>
      </c>
    </row>
    <row r="35" spans="1:15" s="293" customFormat="1" ht="84">
      <c r="A35" s="299" t="s">
        <v>584</v>
      </c>
      <c r="B35" s="300" t="s">
        <v>515</v>
      </c>
      <c r="C35" s="289" t="s">
        <v>585</v>
      </c>
      <c r="D35" s="290" t="s">
        <v>586</v>
      </c>
      <c r="E35" s="290" t="s">
        <v>587</v>
      </c>
      <c r="F35" s="291" t="s">
        <v>510</v>
      </c>
      <c r="G35" s="292">
        <v>0</v>
      </c>
      <c r="H35" s="292">
        <v>546000</v>
      </c>
      <c r="I35" s="292">
        <f t="shared" si="1"/>
        <v>546000</v>
      </c>
      <c r="J35" s="292"/>
      <c r="K35" s="292"/>
      <c r="L35" s="292">
        <f t="shared" si="2"/>
        <v>0</v>
      </c>
      <c r="M35" s="292">
        <f t="shared" si="0"/>
        <v>0</v>
      </c>
      <c r="N35" s="292">
        <f t="shared" si="0"/>
        <v>546000</v>
      </c>
      <c r="O35" s="292">
        <f t="shared" si="3"/>
        <v>546000</v>
      </c>
    </row>
    <row r="36" spans="1:15" s="293" customFormat="1" ht="84">
      <c r="A36" s="299" t="s">
        <v>588</v>
      </c>
      <c r="B36" s="300" t="s">
        <v>519</v>
      </c>
      <c r="C36" s="289" t="s">
        <v>589</v>
      </c>
      <c r="D36" s="290" t="s">
        <v>590</v>
      </c>
      <c r="E36" s="290" t="s">
        <v>591</v>
      </c>
      <c r="F36" s="291" t="s">
        <v>592</v>
      </c>
      <c r="G36" s="292">
        <v>0</v>
      </c>
      <c r="H36" s="292">
        <v>10000</v>
      </c>
      <c r="I36" s="292">
        <f t="shared" si="1"/>
        <v>10000</v>
      </c>
      <c r="J36" s="292"/>
      <c r="K36" s="292"/>
      <c r="L36" s="292">
        <f t="shared" si="2"/>
        <v>0</v>
      </c>
      <c r="M36" s="292">
        <f t="shared" si="0"/>
        <v>0</v>
      </c>
      <c r="N36" s="292">
        <f t="shared" si="0"/>
        <v>10000</v>
      </c>
      <c r="O36" s="292">
        <f t="shared" si="3"/>
        <v>10000</v>
      </c>
    </row>
    <row r="37" spans="1:15" s="293" customFormat="1" ht="168">
      <c r="A37" s="299" t="s">
        <v>593</v>
      </c>
      <c r="B37" s="300" t="s">
        <v>523</v>
      </c>
      <c r="C37" s="289" t="s">
        <v>594</v>
      </c>
      <c r="D37" s="289" t="s">
        <v>595</v>
      </c>
      <c r="E37" s="290" t="s">
        <v>596</v>
      </c>
      <c r="F37" s="291" t="s">
        <v>510</v>
      </c>
      <c r="G37" s="292">
        <v>1158800</v>
      </c>
      <c r="H37" s="292">
        <v>82100</v>
      </c>
      <c r="I37" s="292">
        <f t="shared" si="1"/>
        <v>1240900</v>
      </c>
      <c r="J37" s="292"/>
      <c r="K37" s="292"/>
      <c r="L37" s="292">
        <f t="shared" si="2"/>
        <v>0</v>
      </c>
      <c r="M37" s="292">
        <f t="shared" si="0"/>
        <v>1158800</v>
      </c>
      <c r="N37" s="292">
        <f t="shared" si="0"/>
        <v>82100</v>
      </c>
      <c r="O37" s="292">
        <f t="shared" si="3"/>
        <v>1240900</v>
      </c>
    </row>
    <row r="38" spans="1:15" s="293" customFormat="1" ht="63">
      <c r="A38" s="299" t="s">
        <v>597</v>
      </c>
      <c r="B38" s="300" t="s">
        <v>527</v>
      </c>
      <c r="C38" s="289" t="s">
        <v>598</v>
      </c>
      <c r="D38" s="289" t="s">
        <v>599</v>
      </c>
      <c r="E38" s="290" t="s">
        <v>600</v>
      </c>
      <c r="F38" s="291" t="s">
        <v>510</v>
      </c>
      <c r="G38" s="292">
        <v>356400</v>
      </c>
      <c r="H38" s="292">
        <v>4596700</v>
      </c>
      <c r="I38" s="292">
        <f t="shared" si="1"/>
        <v>4953100</v>
      </c>
      <c r="J38" s="292"/>
      <c r="K38" s="292"/>
      <c r="L38" s="292">
        <f t="shared" si="2"/>
        <v>0</v>
      </c>
      <c r="M38" s="292">
        <f t="shared" si="0"/>
        <v>356400</v>
      </c>
      <c r="N38" s="292">
        <f t="shared" si="0"/>
        <v>4596700</v>
      </c>
      <c r="O38" s="292">
        <f t="shared" si="3"/>
        <v>4953100</v>
      </c>
    </row>
    <row r="39" spans="1:15" s="293" customFormat="1" ht="210">
      <c r="A39" s="299" t="s">
        <v>601</v>
      </c>
      <c r="B39" s="300" t="s">
        <v>531</v>
      </c>
      <c r="C39" s="289" t="s">
        <v>602</v>
      </c>
      <c r="D39" s="290" t="s">
        <v>603</v>
      </c>
      <c r="E39" s="290" t="s">
        <v>604</v>
      </c>
      <c r="F39" s="291" t="s">
        <v>510</v>
      </c>
      <c r="G39" s="292">
        <v>0</v>
      </c>
      <c r="H39" s="292">
        <v>40000</v>
      </c>
      <c r="I39" s="292">
        <f t="shared" si="1"/>
        <v>40000</v>
      </c>
      <c r="J39" s="292"/>
      <c r="K39" s="292"/>
      <c r="L39" s="292">
        <f t="shared" si="2"/>
        <v>0</v>
      </c>
      <c r="M39" s="292">
        <f t="shared" si="0"/>
        <v>0</v>
      </c>
      <c r="N39" s="292">
        <f t="shared" si="0"/>
        <v>40000</v>
      </c>
      <c r="O39" s="292">
        <f t="shared" si="3"/>
        <v>40000</v>
      </c>
    </row>
    <row r="40" spans="1:15" s="293" customFormat="1" ht="147">
      <c r="A40" s="299" t="s">
        <v>605</v>
      </c>
      <c r="B40" s="300" t="s">
        <v>535</v>
      </c>
      <c r="C40" s="289" t="s">
        <v>606</v>
      </c>
      <c r="D40" s="290" t="s">
        <v>607</v>
      </c>
      <c r="E40" s="290" t="s">
        <v>608</v>
      </c>
      <c r="F40" s="291" t="s">
        <v>510</v>
      </c>
      <c r="G40" s="292">
        <v>0</v>
      </c>
      <c r="H40" s="292">
        <v>32000</v>
      </c>
      <c r="I40" s="292">
        <f t="shared" si="1"/>
        <v>32000</v>
      </c>
      <c r="J40" s="292"/>
      <c r="K40" s="292"/>
      <c r="L40" s="292">
        <f t="shared" si="2"/>
        <v>0</v>
      </c>
      <c r="M40" s="292">
        <f t="shared" si="0"/>
        <v>0</v>
      </c>
      <c r="N40" s="292">
        <f t="shared" si="0"/>
        <v>32000</v>
      </c>
      <c r="O40" s="292">
        <f t="shared" si="3"/>
        <v>32000</v>
      </c>
    </row>
    <row r="41" spans="1:15" s="293" customFormat="1" ht="210">
      <c r="A41" s="299" t="s">
        <v>609</v>
      </c>
      <c r="B41" s="300" t="s">
        <v>539</v>
      </c>
      <c r="C41" s="289" t="s">
        <v>610</v>
      </c>
      <c r="D41" s="290" t="s">
        <v>611</v>
      </c>
      <c r="E41" s="290" t="s">
        <v>612</v>
      </c>
      <c r="F41" s="291" t="s">
        <v>510</v>
      </c>
      <c r="G41" s="292">
        <v>0</v>
      </c>
      <c r="H41" s="292">
        <v>341000</v>
      </c>
      <c r="I41" s="292">
        <f t="shared" si="1"/>
        <v>341000</v>
      </c>
      <c r="J41" s="292"/>
      <c r="K41" s="292"/>
      <c r="L41" s="292">
        <f t="shared" si="2"/>
        <v>0</v>
      </c>
      <c r="M41" s="292">
        <f t="shared" si="0"/>
        <v>0</v>
      </c>
      <c r="N41" s="292">
        <f t="shared" si="0"/>
        <v>341000</v>
      </c>
      <c r="O41" s="292">
        <f t="shared" si="3"/>
        <v>341000</v>
      </c>
    </row>
    <row r="42" spans="1:15" s="293" customFormat="1" ht="84">
      <c r="A42" s="299" t="s">
        <v>613</v>
      </c>
      <c r="B42" s="300" t="s">
        <v>543</v>
      </c>
      <c r="C42" s="289" t="s">
        <v>614</v>
      </c>
      <c r="D42" s="290" t="s">
        <v>615</v>
      </c>
      <c r="E42" s="290" t="s">
        <v>616</v>
      </c>
      <c r="F42" s="291" t="s">
        <v>510</v>
      </c>
      <c r="G42" s="292">
        <v>0</v>
      </c>
      <c r="H42" s="292">
        <v>96000</v>
      </c>
      <c r="I42" s="292">
        <f t="shared" si="1"/>
        <v>96000</v>
      </c>
      <c r="J42" s="292"/>
      <c r="K42" s="292"/>
      <c r="L42" s="292">
        <f t="shared" si="2"/>
        <v>0</v>
      </c>
      <c r="M42" s="292">
        <f t="shared" si="0"/>
        <v>0</v>
      </c>
      <c r="N42" s="292">
        <f t="shared" si="0"/>
        <v>96000</v>
      </c>
      <c r="O42" s="292">
        <f t="shared" si="3"/>
        <v>96000</v>
      </c>
    </row>
    <row r="43" spans="1:15" s="293" customFormat="1" ht="84">
      <c r="A43" s="299" t="s">
        <v>617</v>
      </c>
      <c r="B43" s="300" t="s">
        <v>547</v>
      </c>
      <c r="C43" s="289" t="s">
        <v>618</v>
      </c>
      <c r="D43" s="290" t="s">
        <v>619</v>
      </c>
      <c r="E43" s="290" t="s">
        <v>620</v>
      </c>
      <c r="F43" s="291" t="s">
        <v>621</v>
      </c>
      <c r="G43" s="292">
        <v>0</v>
      </c>
      <c r="H43" s="292">
        <v>25400</v>
      </c>
      <c r="I43" s="292">
        <f t="shared" si="1"/>
        <v>25400</v>
      </c>
      <c r="J43" s="292"/>
      <c r="K43" s="292"/>
      <c r="L43" s="292">
        <f t="shared" si="2"/>
        <v>0</v>
      </c>
      <c r="M43" s="292">
        <f t="shared" si="0"/>
        <v>0</v>
      </c>
      <c r="N43" s="292">
        <f t="shared" si="0"/>
        <v>25400</v>
      </c>
      <c r="O43" s="292">
        <f t="shared" si="3"/>
        <v>25400</v>
      </c>
    </row>
    <row r="44" spans="1:15" s="293" customFormat="1" ht="63">
      <c r="A44" s="299" t="s">
        <v>622</v>
      </c>
      <c r="B44" s="300" t="s">
        <v>102</v>
      </c>
      <c r="C44" s="289" t="s">
        <v>623</v>
      </c>
      <c r="D44" s="290" t="s">
        <v>624</v>
      </c>
      <c r="E44" s="290" t="s">
        <v>625</v>
      </c>
      <c r="F44" s="291" t="s">
        <v>510</v>
      </c>
      <c r="G44" s="292">
        <v>70000</v>
      </c>
      <c r="H44" s="292">
        <v>120000</v>
      </c>
      <c r="I44" s="292">
        <f t="shared" si="1"/>
        <v>190000</v>
      </c>
      <c r="J44" s="292"/>
      <c r="K44" s="292"/>
      <c r="L44" s="292">
        <f t="shared" si="2"/>
        <v>0</v>
      </c>
      <c r="M44" s="292">
        <f t="shared" si="0"/>
        <v>70000</v>
      </c>
      <c r="N44" s="292">
        <f t="shared" si="0"/>
        <v>120000</v>
      </c>
      <c r="O44" s="292">
        <f t="shared" si="3"/>
        <v>190000</v>
      </c>
    </row>
    <row r="45" spans="1:15" s="293" customFormat="1" ht="409.5">
      <c r="A45" s="299" t="s">
        <v>626</v>
      </c>
      <c r="B45" s="300" t="s">
        <v>554</v>
      </c>
      <c r="C45" s="289" t="s">
        <v>627</v>
      </c>
      <c r="D45" s="289" t="s">
        <v>628</v>
      </c>
      <c r="E45" s="290" t="s">
        <v>629</v>
      </c>
      <c r="F45" s="291" t="s">
        <v>510</v>
      </c>
      <c r="G45" s="292">
        <v>150000</v>
      </c>
      <c r="H45" s="292">
        <v>45000</v>
      </c>
      <c r="I45" s="292">
        <f t="shared" si="1"/>
        <v>195000</v>
      </c>
      <c r="J45" s="292"/>
      <c r="K45" s="292"/>
      <c r="L45" s="292">
        <f t="shared" si="2"/>
        <v>0</v>
      </c>
      <c r="M45" s="292">
        <f t="shared" si="0"/>
        <v>150000</v>
      </c>
      <c r="N45" s="292">
        <f t="shared" si="0"/>
        <v>45000</v>
      </c>
      <c r="O45" s="292">
        <f t="shared" si="3"/>
        <v>195000</v>
      </c>
    </row>
    <row r="46" spans="1:15" s="293" customFormat="1" ht="189">
      <c r="A46" s="299" t="s">
        <v>630</v>
      </c>
      <c r="B46" s="300" t="s">
        <v>558</v>
      </c>
      <c r="C46" s="289" t="s">
        <v>631</v>
      </c>
      <c r="D46" s="289" t="s">
        <v>632</v>
      </c>
      <c r="E46" s="290" t="s">
        <v>633</v>
      </c>
      <c r="F46" s="291" t="s">
        <v>510</v>
      </c>
      <c r="G46" s="292">
        <v>2264100</v>
      </c>
      <c r="H46" s="292">
        <v>35000</v>
      </c>
      <c r="I46" s="292">
        <f t="shared" si="1"/>
        <v>2299100</v>
      </c>
      <c r="J46" s="292"/>
      <c r="K46" s="292"/>
      <c r="L46" s="292">
        <f t="shared" si="2"/>
        <v>0</v>
      </c>
      <c r="M46" s="292">
        <f t="shared" si="0"/>
        <v>2264100</v>
      </c>
      <c r="N46" s="292">
        <f t="shared" si="0"/>
        <v>35000</v>
      </c>
      <c r="O46" s="292">
        <f t="shared" si="3"/>
        <v>2299100</v>
      </c>
    </row>
    <row r="47" spans="1:15" s="293" customFormat="1" ht="105">
      <c r="A47" s="299" t="s">
        <v>634</v>
      </c>
      <c r="B47" s="300" t="s">
        <v>562</v>
      </c>
      <c r="C47" s="289" t="s">
        <v>635</v>
      </c>
      <c r="D47" s="289" t="s">
        <v>636</v>
      </c>
      <c r="E47" s="290" t="s">
        <v>637</v>
      </c>
      <c r="F47" s="291" t="s">
        <v>510</v>
      </c>
      <c r="G47" s="292">
        <v>750000</v>
      </c>
      <c r="H47" s="292">
        <v>20000</v>
      </c>
      <c r="I47" s="292">
        <f t="shared" si="1"/>
        <v>770000</v>
      </c>
      <c r="J47" s="292"/>
      <c r="K47" s="292"/>
      <c r="L47" s="292">
        <f t="shared" si="2"/>
        <v>0</v>
      </c>
      <c r="M47" s="292">
        <f t="shared" si="0"/>
        <v>750000</v>
      </c>
      <c r="N47" s="292">
        <f t="shared" si="0"/>
        <v>20000</v>
      </c>
      <c r="O47" s="292">
        <f t="shared" si="3"/>
        <v>770000</v>
      </c>
    </row>
    <row r="48" spans="1:15" s="293" customFormat="1" ht="210">
      <c r="A48" s="299" t="s">
        <v>638</v>
      </c>
      <c r="B48" s="300" t="s">
        <v>566</v>
      </c>
      <c r="C48" s="289" t="s">
        <v>639</v>
      </c>
      <c r="D48" s="290" t="s">
        <v>640</v>
      </c>
      <c r="E48" s="290" t="s">
        <v>641</v>
      </c>
      <c r="F48" s="291" t="s">
        <v>578</v>
      </c>
      <c r="G48" s="292">
        <v>0</v>
      </c>
      <c r="H48" s="292">
        <v>25000</v>
      </c>
      <c r="I48" s="292">
        <f t="shared" si="1"/>
        <v>25000</v>
      </c>
      <c r="J48" s="292"/>
      <c r="K48" s="292"/>
      <c r="L48" s="292">
        <f t="shared" si="2"/>
        <v>0</v>
      </c>
      <c r="M48" s="292">
        <f t="shared" ref="M48:N79" si="4">+G48-J48</f>
        <v>0</v>
      </c>
      <c r="N48" s="292">
        <f t="shared" si="4"/>
        <v>25000</v>
      </c>
      <c r="O48" s="292">
        <f t="shared" si="3"/>
        <v>25000</v>
      </c>
    </row>
    <row r="49" spans="1:15" s="293" customFormat="1" ht="126">
      <c r="A49" s="299" t="s">
        <v>642</v>
      </c>
      <c r="B49" s="300" t="s">
        <v>570</v>
      </c>
      <c r="C49" s="289" t="s">
        <v>643</v>
      </c>
      <c r="D49" s="290" t="s">
        <v>644</v>
      </c>
      <c r="E49" s="290" t="s">
        <v>645</v>
      </c>
      <c r="F49" s="291" t="s">
        <v>510</v>
      </c>
      <c r="G49" s="292">
        <v>1500000</v>
      </c>
      <c r="H49" s="292">
        <v>0</v>
      </c>
      <c r="I49" s="292">
        <f t="shared" si="1"/>
        <v>1500000</v>
      </c>
      <c r="J49" s="292"/>
      <c r="K49" s="292"/>
      <c r="L49" s="292">
        <f t="shared" si="2"/>
        <v>0</v>
      </c>
      <c r="M49" s="292">
        <f t="shared" si="4"/>
        <v>1500000</v>
      </c>
      <c r="N49" s="292">
        <f t="shared" si="4"/>
        <v>0</v>
      </c>
      <c r="O49" s="292">
        <f t="shared" si="3"/>
        <v>1500000</v>
      </c>
    </row>
    <row r="50" spans="1:15" s="293" customFormat="1" ht="63">
      <c r="A50" s="299" t="s">
        <v>646</v>
      </c>
      <c r="B50" s="300" t="s">
        <v>574</v>
      </c>
      <c r="C50" s="289" t="s">
        <v>647</v>
      </c>
      <c r="D50" s="290" t="s">
        <v>648</v>
      </c>
      <c r="E50" s="290" t="s">
        <v>649</v>
      </c>
      <c r="F50" s="291" t="s">
        <v>510</v>
      </c>
      <c r="G50" s="292">
        <v>1100000</v>
      </c>
      <c r="H50" s="292">
        <v>0</v>
      </c>
      <c r="I50" s="292">
        <f t="shared" si="1"/>
        <v>1100000</v>
      </c>
      <c r="J50" s="292"/>
      <c r="K50" s="292"/>
      <c r="L50" s="292">
        <f t="shared" si="2"/>
        <v>0</v>
      </c>
      <c r="M50" s="292">
        <f t="shared" si="4"/>
        <v>1100000</v>
      </c>
      <c r="N50" s="292">
        <f t="shared" si="4"/>
        <v>0</v>
      </c>
      <c r="O50" s="292">
        <f t="shared" si="3"/>
        <v>1100000</v>
      </c>
    </row>
    <row r="51" spans="1:15" s="293" customFormat="1" ht="63">
      <c r="A51" s="299" t="s">
        <v>650</v>
      </c>
      <c r="B51" s="300" t="s">
        <v>579</v>
      </c>
      <c r="C51" s="289" t="s">
        <v>651</v>
      </c>
      <c r="D51" s="290" t="s">
        <v>652</v>
      </c>
      <c r="E51" s="290" t="s">
        <v>653</v>
      </c>
      <c r="F51" s="291" t="s">
        <v>510</v>
      </c>
      <c r="G51" s="292">
        <v>3346000</v>
      </c>
      <c r="H51" s="292">
        <v>4900</v>
      </c>
      <c r="I51" s="292">
        <f t="shared" si="1"/>
        <v>3350900</v>
      </c>
      <c r="J51" s="292"/>
      <c r="K51" s="292"/>
      <c r="L51" s="292">
        <f t="shared" si="2"/>
        <v>0</v>
      </c>
      <c r="M51" s="292">
        <f t="shared" si="4"/>
        <v>3346000</v>
      </c>
      <c r="N51" s="292">
        <f t="shared" si="4"/>
        <v>4900</v>
      </c>
      <c r="O51" s="292">
        <f t="shared" si="3"/>
        <v>3350900</v>
      </c>
    </row>
    <row r="52" spans="1:15" s="293" customFormat="1" ht="63">
      <c r="A52" s="299" t="s">
        <v>654</v>
      </c>
      <c r="B52" s="300" t="s">
        <v>584</v>
      </c>
      <c r="C52" s="289" t="s">
        <v>655</v>
      </c>
      <c r="D52" s="290" t="s">
        <v>656</v>
      </c>
      <c r="E52" s="290" t="s">
        <v>657</v>
      </c>
      <c r="F52" s="291" t="s">
        <v>510</v>
      </c>
      <c r="G52" s="292">
        <v>99000</v>
      </c>
      <c r="H52" s="292">
        <v>72000</v>
      </c>
      <c r="I52" s="292">
        <f t="shared" si="1"/>
        <v>171000</v>
      </c>
      <c r="J52" s="292"/>
      <c r="K52" s="292"/>
      <c r="L52" s="292">
        <f t="shared" si="2"/>
        <v>0</v>
      </c>
      <c r="M52" s="292">
        <f t="shared" si="4"/>
        <v>99000</v>
      </c>
      <c r="N52" s="292">
        <f t="shared" si="4"/>
        <v>72000</v>
      </c>
      <c r="O52" s="292">
        <f t="shared" si="3"/>
        <v>171000</v>
      </c>
    </row>
    <row r="53" spans="1:15" s="293" customFormat="1" ht="168">
      <c r="A53" s="299" t="s">
        <v>658</v>
      </c>
      <c r="B53" s="300" t="s">
        <v>588</v>
      </c>
      <c r="C53" s="289" t="s">
        <v>659</v>
      </c>
      <c r="D53" s="290" t="s">
        <v>660</v>
      </c>
      <c r="E53" s="290" t="s">
        <v>661</v>
      </c>
      <c r="F53" s="291" t="s">
        <v>510</v>
      </c>
      <c r="G53" s="292">
        <v>977300</v>
      </c>
      <c r="H53" s="292">
        <v>155100</v>
      </c>
      <c r="I53" s="292">
        <f t="shared" si="1"/>
        <v>1132400</v>
      </c>
      <c r="J53" s="292"/>
      <c r="K53" s="292"/>
      <c r="L53" s="292">
        <f t="shared" si="2"/>
        <v>0</v>
      </c>
      <c r="M53" s="292">
        <f t="shared" si="4"/>
        <v>977300</v>
      </c>
      <c r="N53" s="292">
        <f t="shared" si="4"/>
        <v>155100</v>
      </c>
      <c r="O53" s="292">
        <f t="shared" si="3"/>
        <v>1132400</v>
      </c>
    </row>
    <row r="54" spans="1:15" s="293" customFormat="1" ht="105">
      <c r="A54" s="299" t="s">
        <v>662</v>
      </c>
      <c r="B54" s="300" t="s">
        <v>593</v>
      </c>
      <c r="C54" s="289" t="s">
        <v>663</v>
      </c>
      <c r="D54" s="290" t="s">
        <v>664</v>
      </c>
      <c r="E54" s="290" t="s">
        <v>665</v>
      </c>
      <c r="F54" s="291" t="s">
        <v>510</v>
      </c>
      <c r="G54" s="292">
        <v>15000</v>
      </c>
      <c r="H54" s="292">
        <v>10000</v>
      </c>
      <c r="I54" s="292">
        <f t="shared" si="1"/>
        <v>25000</v>
      </c>
      <c r="J54" s="292"/>
      <c r="K54" s="292"/>
      <c r="L54" s="292">
        <f t="shared" si="2"/>
        <v>0</v>
      </c>
      <c r="M54" s="292">
        <f t="shared" si="4"/>
        <v>15000</v>
      </c>
      <c r="N54" s="292">
        <f t="shared" si="4"/>
        <v>10000</v>
      </c>
      <c r="O54" s="292">
        <f t="shared" si="3"/>
        <v>25000</v>
      </c>
    </row>
    <row r="55" spans="1:15" s="293" customFormat="1" ht="126">
      <c r="A55" s="299" t="s">
        <v>666</v>
      </c>
      <c r="B55" s="300" t="s">
        <v>597</v>
      </c>
      <c r="C55" s="289" t="s">
        <v>667</v>
      </c>
      <c r="D55" s="290" t="s">
        <v>668</v>
      </c>
      <c r="E55" s="290" t="s">
        <v>669</v>
      </c>
      <c r="F55" s="291" t="s">
        <v>670</v>
      </c>
      <c r="G55" s="292">
        <v>0</v>
      </c>
      <c r="H55" s="292">
        <v>130000</v>
      </c>
      <c r="I55" s="292">
        <f t="shared" si="1"/>
        <v>130000</v>
      </c>
      <c r="J55" s="292"/>
      <c r="K55" s="292"/>
      <c r="L55" s="292">
        <f t="shared" si="2"/>
        <v>0</v>
      </c>
      <c r="M55" s="292">
        <f t="shared" si="4"/>
        <v>0</v>
      </c>
      <c r="N55" s="292">
        <f t="shared" si="4"/>
        <v>130000</v>
      </c>
      <c r="O55" s="292">
        <f t="shared" si="3"/>
        <v>130000</v>
      </c>
    </row>
    <row r="56" spans="1:15" s="293" customFormat="1" ht="63">
      <c r="A56" s="299" t="s">
        <v>671</v>
      </c>
      <c r="B56" s="300" t="s">
        <v>601</v>
      </c>
      <c r="C56" s="289" t="s">
        <v>672</v>
      </c>
      <c r="D56" s="290" t="s">
        <v>673</v>
      </c>
      <c r="E56" s="290" t="s">
        <v>674</v>
      </c>
      <c r="F56" s="291" t="s">
        <v>510</v>
      </c>
      <c r="G56" s="292">
        <v>100000</v>
      </c>
      <c r="H56" s="292">
        <v>20000</v>
      </c>
      <c r="I56" s="292">
        <f t="shared" si="1"/>
        <v>120000</v>
      </c>
      <c r="J56" s="292"/>
      <c r="K56" s="292"/>
      <c r="L56" s="292">
        <f t="shared" si="2"/>
        <v>0</v>
      </c>
      <c r="M56" s="292">
        <f t="shared" si="4"/>
        <v>100000</v>
      </c>
      <c r="N56" s="292">
        <f t="shared" si="4"/>
        <v>20000</v>
      </c>
      <c r="O56" s="292">
        <f t="shared" si="3"/>
        <v>120000</v>
      </c>
    </row>
    <row r="57" spans="1:15" s="293" customFormat="1" ht="84">
      <c r="A57" s="299" t="s">
        <v>675</v>
      </c>
      <c r="B57" s="300" t="s">
        <v>605</v>
      </c>
      <c r="C57" s="289" t="s">
        <v>676</v>
      </c>
      <c r="D57" s="290" t="s">
        <v>677</v>
      </c>
      <c r="E57" s="290" t="s">
        <v>678</v>
      </c>
      <c r="F57" s="291" t="s">
        <v>679</v>
      </c>
      <c r="G57" s="292">
        <v>0</v>
      </c>
      <c r="H57" s="292">
        <v>30000</v>
      </c>
      <c r="I57" s="292">
        <f t="shared" si="1"/>
        <v>30000</v>
      </c>
      <c r="J57" s="292"/>
      <c r="K57" s="292"/>
      <c r="L57" s="292">
        <f t="shared" si="2"/>
        <v>0</v>
      </c>
      <c r="M57" s="292">
        <f t="shared" si="4"/>
        <v>0</v>
      </c>
      <c r="N57" s="292">
        <f t="shared" si="4"/>
        <v>30000</v>
      </c>
      <c r="O57" s="292">
        <f t="shared" si="3"/>
        <v>30000</v>
      </c>
    </row>
    <row r="58" spans="1:15" s="293" customFormat="1" ht="63">
      <c r="A58" s="299" t="s">
        <v>680</v>
      </c>
      <c r="B58" s="300" t="s">
        <v>609</v>
      </c>
      <c r="C58" s="289" t="s">
        <v>681</v>
      </c>
      <c r="D58" s="290" t="s">
        <v>682</v>
      </c>
      <c r="E58" s="290" t="s">
        <v>683</v>
      </c>
      <c r="F58" s="291" t="s">
        <v>679</v>
      </c>
      <c r="G58" s="292">
        <v>0</v>
      </c>
      <c r="H58" s="292">
        <v>20800</v>
      </c>
      <c r="I58" s="292">
        <f t="shared" si="1"/>
        <v>20800</v>
      </c>
      <c r="J58" s="292"/>
      <c r="K58" s="292"/>
      <c r="L58" s="292">
        <f t="shared" si="2"/>
        <v>0</v>
      </c>
      <c r="M58" s="292">
        <f t="shared" si="4"/>
        <v>0</v>
      </c>
      <c r="N58" s="292">
        <f t="shared" si="4"/>
        <v>20800</v>
      </c>
      <c r="O58" s="292">
        <f t="shared" si="3"/>
        <v>20800</v>
      </c>
    </row>
    <row r="59" spans="1:15" s="293" customFormat="1" ht="273">
      <c r="A59" s="299" t="s">
        <v>684</v>
      </c>
      <c r="B59" s="300" t="s">
        <v>613</v>
      </c>
      <c r="C59" s="289" t="s">
        <v>685</v>
      </c>
      <c r="D59" s="290" t="s">
        <v>686</v>
      </c>
      <c r="E59" s="290" t="s">
        <v>687</v>
      </c>
      <c r="F59" s="291" t="s">
        <v>592</v>
      </c>
      <c r="G59" s="292">
        <v>0</v>
      </c>
      <c r="H59" s="292">
        <v>70000</v>
      </c>
      <c r="I59" s="292">
        <f t="shared" si="1"/>
        <v>70000</v>
      </c>
      <c r="J59" s="292"/>
      <c r="K59" s="292"/>
      <c r="L59" s="292">
        <f t="shared" si="2"/>
        <v>0</v>
      </c>
      <c r="M59" s="292">
        <f t="shared" si="4"/>
        <v>0</v>
      </c>
      <c r="N59" s="292">
        <f t="shared" si="4"/>
        <v>70000</v>
      </c>
      <c r="O59" s="292">
        <f t="shared" si="3"/>
        <v>70000</v>
      </c>
    </row>
    <row r="60" spans="1:15" s="293" customFormat="1" ht="63">
      <c r="A60" s="299" t="s">
        <v>688</v>
      </c>
      <c r="B60" s="300" t="s">
        <v>617</v>
      </c>
      <c r="C60" s="289" t="s">
        <v>689</v>
      </c>
      <c r="D60" s="290" t="s">
        <v>690</v>
      </c>
      <c r="E60" s="290" t="s">
        <v>691</v>
      </c>
      <c r="F60" s="291" t="s">
        <v>692</v>
      </c>
      <c r="G60" s="292">
        <v>15000</v>
      </c>
      <c r="H60" s="292">
        <v>10000</v>
      </c>
      <c r="I60" s="292">
        <f t="shared" si="1"/>
        <v>25000</v>
      </c>
      <c r="J60" s="292"/>
      <c r="K60" s="292"/>
      <c r="L60" s="292">
        <f t="shared" si="2"/>
        <v>0</v>
      </c>
      <c r="M60" s="292">
        <f t="shared" si="4"/>
        <v>15000</v>
      </c>
      <c r="N60" s="292">
        <f t="shared" si="4"/>
        <v>10000</v>
      </c>
      <c r="O60" s="292">
        <f t="shared" si="3"/>
        <v>25000</v>
      </c>
    </row>
    <row r="61" spans="1:15" s="293" customFormat="1" ht="210">
      <c r="A61" s="299" t="s">
        <v>693</v>
      </c>
      <c r="B61" s="300" t="s">
        <v>622</v>
      </c>
      <c r="C61" s="289" t="s">
        <v>694</v>
      </c>
      <c r="D61" s="290" t="s">
        <v>695</v>
      </c>
      <c r="E61" s="290" t="s">
        <v>696</v>
      </c>
      <c r="F61" s="291" t="s">
        <v>510</v>
      </c>
      <c r="G61" s="292">
        <v>0</v>
      </c>
      <c r="H61" s="292">
        <v>44700</v>
      </c>
      <c r="I61" s="292">
        <f t="shared" si="1"/>
        <v>44700</v>
      </c>
      <c r="J61" s="292"/>
      <c r="K61" s="292"/>
      <c r="L61" s="292">
        <f t="shared" si="2"/>
        <v>0</v>
      </c>
      <c r="M61" s="292">
        <f t="shared" si="4"/>
        <v>0</v>
      </c>
      <c r="N61" s="292">
        <f t="shared" si="4"/>
        <v>44700</v>
      </c>
      <c r="O61" s="292">
        <f t="shared" si="3"/>
        <v>44700</v>
      </c>
    </row>
    <row r="62" spans="1:15" s="293" customFormat="1" ht="147">
      <c r="A62" s="299" t="s">
        <v>697</v>
      </c>
      <c r="B62" s="300" t="s">
        <v>626</v>
      </c>
      <c r="C62" s="289" t="s">
        <v>698</v>
      </c>
      <c r="D62" s="290" t="s">
        <v>699</v>
      </c>
      <c r="E62" s="290" t="s">
        <v>700</v>
      </c>
      <c r="F62" s="291" t="s">
        <v>578</v>
      </c>
      <c r="G62" s="292">
        <v>0</v>
      </c>
      <c r="H62" s="292">
        <v>5000</v>
      </c>
      <c r="I62" s="292">
        <f t="shared" si="1"/>
        <v>5000</v>
      </c>
      <c r="J62" s="292"/>
      <c r="K62" s="292"/>
      <c r="L62" s="292">
        <f t="shared" si="2"/>
        <v>0</v>
      </c>
      <c r="M62" s="292">
        <f t="shared" si="4"/>
        <v>0</v>
      </c>
      <c r="N62" s="292">
        <f t="shared" si="4"/>
        <v>5000</v>
      </c>
      <c r="O62" s="292">
        <f t="shared" si="3"/>
        <v>5000</v>
      </c>
    </row>
    <row r="63" spans="1:15" s="293" customFormat="1" ht="84">
      <c r="A63" s="299" t="s">
        <v>701</v>
      </c>
      <c r="B63" s="300" t="s">
        <v>630</v>
      </c>
      <c r="C63" s="289" t="s">
        <v>702</v>
      </c>
      <c r="D63" s="290" t="s">
        <v>703</v>
      </c>
      <c r="E63" s="290" t="s">
        <v>704</v>
      </c>
      <c r="F63" s="291" t="s">
        <v>705</v>
      </c>
      <c r="G63" s="292">
        <v>0</v>
      </c>
      <c r="H63" s="292">
        <v>15000</v>
      </c>
      <c r="I63" s="292">
        <f t="shared" si="1"/>
        <v>15000</v>
      </c>
      <c r="J63" s="292"/>
      <c r="K63" s="292"/>
      <c r="L63" s="292">
        <f t="shared" si="2"/>
        <v>0</v>
      </c>
      <c r="M63" s="292">
        <f t="shared" si="4"/>
        <v>0</v>
      </c>
      <c r="N63" s="292">
        <f t="shared" si="4"/>
        <v>15000</v>
      </c>
      <c r="O63" s="292">
        <f t="shared" si="3"/>
        <v>15000</v>
      </c>
    </row>
    <row r="64" spans="1:15" s="293" customFormat="1" ht="399">
      <c r="A64" s="299" t="s">
        <v>706</v>
      </c>
      <c r="B64" s="300" t="s">
        <v>634</v>
      </c>
      <c r="C64" s="289" t="s">
        <v>707</v>
      </c>
      <c r="D64" s="302" t="s">
        <v>708</v>
      </c>
      <c r="E64" s="302" t="s">
        <v>709</v>
      </c>
      <c r="F64" s="291" t="s">
        <v>679</v>
      </c>
      <c r="G64" s="297">
        <v>0</v>
      </c>
      <c r="H64" s="297">
        <v>20000</v>
      </c>
      <c r="I64" s="297">
        <f t="shared" si="1"/>
        <v>20000</v>
      </c>
      <c r="J64" s="292"/>
      <c r="K64" s="292"/>
      <c r="L64" s="292">
        <f t="shared" si="2"/>
        <v>0</v>
      </c>
      <c r="M64" s="292">
        <f t="shared" si="4"/>
        <v>0</v>
      </c>
      <c r="N64" s="292">
        <f t="shared" si="4"/>
        <v>20000</v>
      </c>
      <c r="O64" s="292">
        <f t="shared" si="3"/>
        <v>20000</v>
      </c>
    </row>
    <row r="65" spans="1:15" s="293" customFormat="1" ht="63">
      <c r="A65" s="299" t="s">
        <v>710</v>
      </c>
      <c r="B65" s="300" t="s">
        <v>638</v>
      </c>
      <c r="C65" s="289" t="s">
        <v>711</v>
      </c>
      <c r="D65" s="302" t="s">
        <v>712</v>
      </c>
      <c r="E65" s="302" t="s">
        <v>713</v>
      </c>
      <c r="F65" s="291" t="s">
        <v>670</v>
      </c>
      <c r="G65" s="297">
        <v>0</v>
      </c>
      <c r="H65" s="297">
        <v>51800</v>
      </c>
      <c r="I65" s="297">
        <f t="shared" si="1"/>
        <v>51800</v>
      </c>
      <c r="J65" s="292"/>
      <c r="K65" s="292"/>
      <c r="L65" s="292">
        <f t="shared" si="2"/>
        <v>0</v>
      </c>
      <c r="M65" s="292">
        <f t="shared" si="4"/>
        <v>0</v>
      </c>
      <c r="N65" s="292">
        <f t="shared" si="4"/>
        <v>51800</v>
      </c>
      <c r="O65" s="292">
        <f t="shared" si="3"/>
        <v>51800</v>
      </c>
    </row>
    <row r="66" spans="1:15" s="293" customFormat="1" ht="84">
      <c r="A66" s="299" t="s">
        <v>714</v>
      </c>
      <c r="B66" s="300" t="s">
        <v>642</v>
      </c>
      <c r="C66" s="289" t="s">
        <v>715</v>
      </c>
      <c r="D66" s="302" t="s">
        <v>716</v>
      </c>
      <c r="E66" s="302" t="s">
        <v>717</v>
      </c>
      <c r="F66" s="291" t="s">
        <v>705</v>
      </c>
      <c r="G66" s="297">
        <v>0</v>
      </c>
      <c r="H66" s="297">
        <v>20000</v>
      </c>
      <c r="I66" s="297">
        <f t="shared" si="1"/>
        <v>20000</v>
      </c>
      <c r="J66" s="292"/>
      <c r="K66" s="292"/>
      <c r="L66" s="292">
        <f t="shared" si="2"/>
        <v>0</v>
      </c>
      <c r="M66" s="292">
        <f t="shared" si="4"/>
        <v>0</v>
      </c>
      <c r="N66" s="292">
        <f t="shared" si="4"/>
        <v>20000</v>
      </c>
      <c r="O66" s="292">
        <f t="shared" si="3"/>
        <v>20000</v>
      </c>
    </row>
    <row r="67" spans="1:15" s="293" customFormat="1" ht="84">
      <c r="A67" s="299" t="s">
        <v>718</v>
      </c>
      <c r="B67" s="300" t="s">
        <v>646</v>
      </c>
      <c r="C67" s="295" t="s">
        <v>719</v>
      </c>
      <c r="D67" s="295" t="s">
        <v>720</v>
      </c>
      <c r="E67" s="302" t="s">
        <v>721</v>
      </c>
      <c r="F67" s="291" t="s">
        <v>578</v>
      </c>
      <c r="G67" s="297"/>
      <c r="H67" s="297">
        <v>60000</v>
      </c>
      <c r="I67" s="297">
        <f t="shared" si="1"/>
        <v>60000</v>
      </c>
      <c r="J67" s="292"/>
      <c r="K67" s="292"/>
      <c r="L67" s="292">
        <f t="shared" si="2"/>
        <v>0</v>
      </c>
      <c r="M67" s="292">
        <f t="shared" si="4"/>
        <v>0</v>
      </c>
      <c r="N67" s="292">
        <f t="shared" si="4"/>
        <v>60000</v>
      </c>
      <c r="O67" s="292">
        <f t="shared" si="3"/>
        <v>60000</v>
      </c>
    </row>
    <row r="68" spans="1:15" s="293" customFormat="1" ht="210">
      <c r="A68" s="303" t="s">
        <v>722</v>
      </c>
      <c r="B68" s="300" t="s">
        <v>506</v>
      </c>
      <c r="C68" s="289" t="s">
        <v>723</v>
      </c>
      <c r="D68" s="295" t="s">
        <v>724</v>
      </c>
      <c r="E68" s="302" t="s">
        <v>725</v>
      </c>
      <c r="F68" s="291" t="s">
        <v>510</v>
      </c>
      <c r="G68" s="297">
        <v>1540000</v>
      </c>
      <c r="H68" s="297"/>
      <c r="I68" s="297">
        <f t="shared" si="1"/>
        <v>1540000</v>
      </c>
      <c r="J68" s="292"/>
      <c r="K68" s="292"/>
      <c r="L68" s="292">
        <f t="shared" si="2"/>
        <v>0</v>
      </c>
      <c r="M68" s="292">
        <f t="shared" si="4"/>
        <v>1540000</v>
      </c>
      <c r="N68" s="292">
        <f t="shared" si="4"/>
        <v>0</v>
      </c>
      <c r="O68" s="292">
        <f t="shared" si="3"/>
        <v>1540000</v>
      </c>
    </row>
    <row r="69" spans="1:15" s="293" customFormat="1" ht="189">
      <c r="A69" s="303" t="s">
        <v>726</v>
      </c>
      <c r="B69" s="300" t="s">
        <v>511</v>
      </c>
      <c r="C69" s="289" t="s">
        <v>727</v>
      </c>
      <c r="D69" s="295" t="s">
        <v>728</v>
      </c>
      <c r="E69" s="302" t="s">
        <v>729</v>
      </c>
      <c r="F69" s="291" t="s">
        <v>730</v>
      </c>
      <c r="G69" s="297">
        <v>202500</v>
      </c>
      <c r="H69" s="297"/>
      <c r="I69" s="297">
        <f t="shared" si="1"/>
        <v>202500</v>
      </c>
      <c r="J69" s="292"/>
      <c r="K69" s="292"/>
      <c r="L69" s="292">
        <f t="shared" si="2"/>
        <v>0</v>
      </c>
      <c r="M69" s="292">
        <f t="shared" si="4"/>
        <v>202500</v>
      </c>
      <c r="N69" s="292">
        <f t="shared" si="4"/>
        <v>0</v>
      </c>
      <c r="O69" s="292">
        <f t="shared" si="3"/>
        <v>202500</v>
      </c>
    </row>
    <row r="70" spans="1:15" s="293" customFormat="1" ht="147">
      <c r="A70" s="303" t="s">
        <v>731</v>
      </c>
      <c r="B70" s="300" t="s">
        <v>515</v>
      </c>
      <c r="C70" s="289" t="s">
        <v>732</v>
      </c>
      <c r="D70" s="295" t="s">
        <v>733</v>
      </c>
      <c r="E70" s="302" t="s">
        <v>734</v>
      </c>
      <c r="F70" s="291" t="s">
        <v>510</v>
      </c>
      <c r="G70" s="297">
        <v>750000</v>
      </c>
      <c r="H70" s="297"/>
      <c r="I70" s="297">
        <f t="shared" si="1"/>
        <v>750000</v>
      </c>
      <c r="J70" s="292"/>
      <c r="K70" s="292"/>
      <c r="L70" s="292">
        <f t="shared" si="2"/>
        <v>0</v>
      </c>
      <c r="M70" s="292">
        <f t="shared" si="4"/>
        <v>750000</v>
      </c>
      <c r="N70" s="292">
        <f t="shared" si="4"/>
        <v>0</v>
      </c>
      <c r="O70" s="292">
        <f t="shared" si="3"/>
        <v>750000</v>
      </c>
    </row>
    <row r="71" spans="1:15" s="293" customFormat="1" ht="126">
      <c r="A71" s="304" t="s">
        <v>735</v>
      </c>
      <c r="B71" s="300" t="s">
        <v>506</v>
      </c>
      <c r="C71" s="289" t="s">
        <v>736</v>
      </c>
      <c r="D71" s="295" t="s">
        <v>737</v>
      </c>
      <c r="E71" s="302" t="s">
        <v>738</v>
      </c>
      <c r="F71" s="291" t="s">
        <v>510</v>
      </c>
      <c r="G71" s="297"/>
      <c r="H71" s="297">
        <v>10000</v>
      </c>
      <c r="I71" s="297">
        <f t="shared" si="1"/>
        <v>10000</v>
      </c>
      <c r="J71" s="292"/>
      <c r="K71" s="292"/>
      <c r="L71" s="292">
        <f t="shared" si="2"/>
        <v>0</v>
      </c>
      <c r="M71" s="292">
        <f t="shared" si="4"/>
        <v>0</v>
      </c>
      <c r="N71" s="292">
        <f t="shared" si="4"/>
        <v>10000</v>
      </c>
      <c r="O71" s="292">
        <f t="shared" si="3"/>
        <v>10000</v>
      </c>
    </row>
    <row r="72" spans="1:15" s="293" customFormat="1" ht="168">
      <c r="A72" s="304" t="s">
        <v>739</v>
      </c>
      <c r="B72" s="300" t="s">
        <v>511</v>
      </c>
      <c r="C72" s="289" t="s">
        <v>740</v>
      </c>
      <c r="D72" s="295" t="s">
        <v>741</v>
      </c>
      <c r="E72" s="302" t="s">
        <v>742</v>
      </c>
      <c r="F72" s="291" t="s">
        <v>510</v>
      </c>
      <c r="G72" s="297"/>
      <c r="H72" s="297">
        <v>120000</v>
      </c>
      <c r="I72" s="297">
        <f t="shared" si="1"/>
        <v>120000</v>
      </c>
      <c r="J72" s="292"/>
      <c r="K72" s="292"/>
      <c r="L72" s="292">
        <f t="shared" si="2"/>
        <v>0</v>
      </c>
      <c r="M72" s="292">
        <f t="shared" si="4"/>
        <v>0</v>
      </c>
      <c r="N72" s="292">
        <f t="shared" si="4"/>
        <v>120000</v>
      </c>
      <c r="O72" s="292">
        <f t="shared" si="3"/>
        <v>120000</v>
      </c>
    </row>
    <row r="73" spans="1:15" s="293" customFormat="1" ht="63">
      <c r="A73" s="304" t="s">
        <v>743</v>
      </c>
      <c r="B73" s="300" t="s">
        <v>515</v>
      </c>
      <c r="C73" s="289" t="s">
        <v>744</v>
      </c>
      <c r="D73" s="295" t="s">
        <v>745</v>
      </c>
      <c r="E73" s="302" t="s">
        <v>746</v>
      </c>
      <c r="F73" s="291" t="s">
        <v>510</v>
      </c>
      <c r="G73" s="297"/>
      <c r="H73" s="297">
        <v>35000</v>
      </c>
      <c r="I73" s="297">
        <f t="shared" si="1"/>
        <v>35000</v>
      </c>
      <c r="J73" s="292"/>
      <c r="K73" s="292"/>
      <c r="L73" s="292">
        <f t="shared" si="2"/>
        <v>0</v>
      </c>
      <c r="M73" s="292">
        <f t="shared" si="4"/>
        <v>0</v>
      </c>
      <c r="N73" s="292">
        <f t="shared" si="4"/>
        <v>35000</v>
      </c>
      <c r="O73" s="292">
        <f t="shared" si="3"/>
        <v>35000</v>
      </c>
    </row>
    <row r="74" spans="1:15" s="293" customFormat="1" ht="84">
      <c r="A74" s="304" t="s">
        <v>747</v>
      </c>
      <c r="B74" s="300" t="s">
        <v>519</v>
      </c>
      <c r="C74" s="289" t="s">
        <v>748</v>
      </c>
      <c r="D74" s="295" t="s">
        <v>749</v>
      </c>
      <c r="E74" s="302" t="s">
        <v>750</v>
      </c>
      <c r="F74" s="291" t="s">
        <v>510</v>
      </c>
      <c r="G74" s="297"/>
      <c r="H74" s="297">
        <v>10000</v>
      </c>
      <c r="I74" s="297">
        <f t="shared" si="1"/>
        <v>10000</v>
      </c>
      <c r="J74" s="292"/>
      <c r="K74" s="292"/>
      <c r="L74" s="292">
        <f t="shared" si="2"/>
        <v>0</v>
      </c>
      <c r="M74" s="292">
        <f t="shared" si="4"/>
        <v>0</v>
      </c>
      <c r="N74" s="292">
        <f t="shared" si="4"/>
        <v>10000</v>
      </c>
      <c r="O74" s="292">
        <f t="shared" si="3"/>
        <v>10000</v>
      </c>
    </row>
    <row r="75" spans="1:15" s="293" customFormat="1" ht="189">
      <c r="A75" s="304" t="s">
        <v>751</v>
      </c>
      <c r="B75" s="300" t="s">
        <v>523</v>
      </c>
      <c r="C75" s="289" t="s">
        <v>752</v>
      </c>
      <c r="D75" s="295" t="s">
        <v>753</v>
      </c>
      <c r="E75" s="302" t="s">
        <v>754</v>
      </c>
      <c r="F75" s="291" t="s">
        <v>510</v>
      </c>
      <c r="G75" s="297"/>
      <c r="H75" s="297">
        <v>171700</v>
      </c>
      <c r="I75" s="297">
        <f t="shared" si="1"/>
        <v>171700</v>
      </c>
      <c r="J75" s="292"/>
      <c r="K75" s="292"/>
      <c r="L75" s="292">
        <f t="shared" si="2"/>
        <v>0</v>
      </c>
      <c r="M75" s="292">
        <f t="shared" si="4"/>
        <v>0</v>
      </c>
      <c r="N75" s="292">
        <f t="shared" si="4"/>
        <v>171700</v>
      </c>
      <c r="O75" s="292">
        <f t="shared" si="3"/>
        <v>171700</v>
      </c>
    </row>
    <row r="76" spans="1:15" s="293" customFormat="1" ht="252">
      <c r="A76" s="304" t="s">
        <v>755</v>
      </c>
      <c r="B76" s="300" t="s">
        <v>527</v>
      </c>
      <c r="C76" s="289" t="s">
        <v>756</v>
      </c>
      <c r="D76" s="295" t="s">
        <v>757</v>
      </c>
      <c r="E76" s="302" t="s">
        <v>758</v>
      </c>
      <c r="F76" s="291" t="s">
        <v>510</v>
      </c>
      <c r="G76" s="297"/>
      <c r="H76" s="297">
        <v>446000</v>
      </c>
      <c r="I76" s="297">
        <f t="shared" si="1"/>
        <v>446000</v>
      </c>
      <c r="J76" s="292"/>
      <c r="K76" s="292"/>
      <c r="L76" s="292">
        <f t="shared" si="2"/>
        <v>0</v>
      </c>
      <c r="M76" s="292">
        <f t="shared" si="4"/>
        <v>0</v>
      </c>
      <c r="N76" s="292">
        <f t="shared" si="4"/>
        <v>446000</v>
      </c>
      <c r="O76" s="292">
        <f t="shared" si="3"/>
        <v>446000</v>
      </c>
    </row>
    <row r="77" spans="1:15" s="293" customFormat="1" ht="84">
      <c r="A77" s="304" t="s">
        <v>759</v>
      </c>
      <c r="B77" s="300" t="s">
        <v>531</v>
      </c>
      <c r="C77" s="289" t="s">
        <v>760</v>
      </c>
      <c r="D77" s="295" t="s">
        <v>761</v>
      </c>
      <c r="E77" s="302" t="s">
        <v>762</v>
      </c>
      <c r="F77" s="291" t="s">
        <v>510</v>
      </c>
      <c r="G77" s="297"/>
      <c r="H77" s="297">
        <v>65000</v>
      </c>
      <c r="I77" s="297">
        <f t="shared" si="1"/>
        <v>65000</v>
      </c>
      <c r="J77" s="292"/>
      <c r="K77" s="292"/>
      <c r="L77" s="292">
        <f t="shared" si="2"/>
        <v>0</v>
      </c>
      <c r="M77" s="292">
        <f t="shared" si="4"/>
        <v>0</v>
      </c>
      <c r="N77" s="292">
        <f t="shared" si="4"/>
        <v>65000</v>
      </c>
      <c r="O77" s="292">
        <f t="shared" si="3"/>
        <v>65000</v>
      </c>
    </row>
    <row r="78" spans="1:15" s="293" customFormat="1" ht="105">
      <c r="A78" s="304" t="s">
        <v>763</v>
      </c>
      <c r="B78" s="300" t="s">
        <v>535</v>
      </c>
      <c r="C78" s="289" t="s">
        <v>764</v>
      </c>
      <c r="D78" s="295" t="s">
        <v>765</v>
      </c>
      <c r="E78" s="302" t="s">
        <v>766</v>
      </c>
      <c r="F78" s="291" t="s">
        <v>510</v>
      </c>
      <c r="G78" s="297"/>
      <c r="H78" s="297">
        <v>110700</v>
      </c>
      <c r="I78" s="297">
        <f t="shared" si="1"/>
        <v>110700</v>
      </c>
      <c r="J78" s="292"/>
      <c r="K78" s="292"/>
      <c r="L78" s="292">
        <f t="shared" si="2"/>
        <v>0</v>
      </c>
      <c r="M78" s="292">
        <f t="shared" si="4"/>
        <v>0</v>
      </c>
      <c r="N78" s="292">
        <f t="shared" si="4"/>
        <v>110700</v>
      </c>
      <c r="O78" s="292">
        <f t="shared" si="3"/>
        <v>110700</v>
      </c>
    </row>
    <row r="79" spans="1:15" s="293" customFormat="1" ht="210">
      <c r="A79" s="304" t="s">
        <v>767</v>
      </c>
      <c r="B79" s="300" t="s">
        <v>539</v>
      </c>
      <c r="C79" s="289" t="s">
        <v>768</v>
      </c>
      <c r="D79" s="295" t="s">
        <v>769</v>
      </c>
      <c r="E79" s="302" t="s">
        <v>770</v>
      </c>
      <c r="F79" s="291" t="s">
        <v>510</v>
      </c>
      <c r="G79" s="297"/>
      <c r="H79" s="297">
        <v>10000</v>
      </c>
      <c r="I79" s="297">
        <f t="shared" si="1"/>
        <v>10000</v>
      </c>
      <c r="J79" s="292"/>
      <c r="K79" s="292"/>
      <c r="L79" s="292">
        <f t="shared" si="2"/>
        <v>0</v>
      </c>
      <c r="M79" s="292">
        <f t="shared" si="4"/>
        <v>0</v>
      </c>
      <c r="N79" s="292">
        <f t="shared" si="4"/>
        <v>10000</v>
      </c>
      <c r="O79" s="292">
        <f t="shared" si="3"/>
        <v>10000</v>
      </c>
    </row>
    <row r="80" spans="1:15" s="293" customFormat="1" ht="105">
      <c r="A80" s="305" t="s">
        <v>771</v>
      </c>
      <c r="B80" s="300" t="s">
        <v>506</v>
      </c>
      <c r="C80" s="289" t="s">
        <v>772</v>
      </c>
      <c r="D80" s="295" t="s">
        <v>773</v>
      </c>
      <c r="E80" s="302" t="s">
        <v>774</v>
      </c>
      <c r="F80" s="291" t="s">
        <v>775</v>
      </c>
      <c r="G80" s="297">
        <v>30000</v>
      </c>
      <c r="H80" s="297"/>
      <c r="I80" s="297">
        <f t="shared" si="1"/>
        <v>30000</v>
      </c>
      <c r="J80" s="292"/>
      <c r="K80" s="292"/>
      <c r="L80" s="292">
        <f t="shared" si="2"/>
        <v>0</v>
      </c>
      <c r="M80" s="292">
        <f t="shared" ref="M80:N114" si="5">+G80-J80</f>
        <v>30000</v>
      </c>
      <c r="N80" s="292">
        <f t="shared" si="5"/>
        <v>0</v>
      </c>
      <c r="O80" s="292">
        <f t="shared" si="3"/>
        <v>30000</v>
      </c>
    </row>
    <row r="81" spans="1:15" s="293" customFormat="1" ht="105">
      <c r="A81" s="305" t="s">
        <v>776</v>
      </c>
      <c r="B81" s="300" t="s">
        <v>511</v>
      </c>
      <c r="C81" s="289" t="s">
        <v>777</v>
      </c>
      <c r="D81" s="295" t="s">
        <v>778</v>
      </c>
      <c r="E81" s="302" t="s">
        <v>779</v>
      </c>
      <c r="F81" s="291" t="s">
        <v>578</v>
      </c>
      <c r="G81" s="297"/>
      <c r="H81" s="297">
        <v>30000</v>
      </c>
      <c r="I81" s="297">
        <f t="shared" ref="I81:I114" si="6">+G81+H81</f>
        <v>30000</v>
      </c>
      <c r="J81" s="292"/>
      <c r="K81" s="292"/>
      <c r="L81" s="292">
        <f t="shared" ref="L81:L114" si="7">+J81+K81</f>
        <v>0</v>
      </c>
      <c r="M81" s="292">
        <f t="shared" si="5"/>
        <v>0</v>
      </c>
      <c r="N81" s="292">
        <f t="shared" si="5"/>
        <v>30000</v>
      </c>
      <c r="O81" s="292">
        <f t="shared" ref="O81:O114" si="8">+M81+N81</f>
        <v>30000</v>
      </c>
    </row>
    <row r="82" spans="1:15" s="293" customFormat="1" ht="210">
      <c r="A82" s="305" t="s">
        <v>780</v>
      </c>
      <c r="B82" s="300" t="s">
        <v>515</v>
      </c>
      <c r="C82" s="289" t="s">
        <v>781</v>
      </c>
      <c r="D82" s="295" t="s">
        <v>782</v>
      </c>
      <c r="E82" s="302" t="s">
        <v>783</v>
      </c>
      <c r="F82" s="291" t="s">
        <v>578</v>
      </c>
      <c r="G82" s="297"/>
      <c r="H82" s="297">
        <v>10000</v>
      </c>
      <c r="I82" s="297">
        <f t="shared" si="6"/>
        <v>10000</v>
      </c>
      <c r="J82" s="292"/>
      <c r="K82" s="292"/>
      <c r="L82" s="292">
        <f t="shared" si="7"/>
        <v>0</v>
      </c>
      <c r="M82" s="292">
        <f t="shared" si="5"/>
        <v>0</v>
      </c>
      <c r="N82" s="292">
        <f t="shared" si="5"/>
        <v>10000</v>
      </c>
      <c r="O82" s="292">
        <f t="shared" si="8"/>
        <v>10000</v>
      </c>
    </row>
    <row r="83" spans="1:15" s="293" customFormat="1" ht="189">
      <c r="A83" s="305" t="s">
        <v>784</v>
      </c>
      <c r="B83" s="300" t="s">
        <v>519</v>
      </c>
      <c r="C83" s="289" t="s">
        <v>785</v>
      </c>
      <c r="D83" s="295" t="s">
        <v>786</v>
      </c>
      <c r="E83" s="302" t="s">
        <v>787</v>
      </c>
      <c r="F83" s="291" t="s">
        <v>679</v>
      </c>
      <c r="G83" s="297"/>
      <c r="H83" s="297">
        <v>17000</v>
      </c>
      <c r="I83" s="297">
        <f t="shared" si="6"/>
        <v>17000</v>
      </c>
      <c r="J83" s="292"/>
      <c r="K83" s="292"/>
      <c r="L83" s="292">
        <f t="shared" si="7"/>
        <v>0</v>
      </c>
      <c r="M83" s="292">
        <f t="shared" si="5"/>
        <v>0</v>
      </c>
      <c r="N83" s="292">
        <f t="shared" si="5"/>
        <v>17000</v>
      </c>
      <c r="O83" s="292">
        <f t="shared" si="8"/>
        <v>17000</v>
      </c>
    </row>
    <row r="84" spans="1:15" s="293" customFormat="1" ht="126">
      <c r="A84" s="305" t="s">
        <v>788</v>
      </c>
      <c r="B84" s="300" t="s">
        <v>523</v>
      </c>
      <c r="C84" s="289" t="s">
        <v>789</v>
      </c>
      <c r="D84" s="295" t="s">
        <v>790</v>
      </c>
      <c r="E84" s="302" t="s">
        <v>791</v>
      </c>
      <c r="F84" s="291" t="s">
        <v>592</v>
      </c>
      <c r="G84" s="297">
        <v>37000</v>
      </c>
      <c r="H84" s="297"/>
      <c r="I84" s="297">
        <f t="shared" si="6"/>
        <v>37000</v>
      </c>
      <c r="J84" s="292"/>
      <c r="K84" s="292"/>
      <c r="L84" s="292">
        <f t="shared" si="7"/>
        <v>0</v>
      </c>
      <c r="M84" s="292">
        <f t="shared" si="5"/>
        <v>37000</v>
      </c>
      <c r="N84" s="292">
        <f t="shared" si="5"/>
        <v>0</v>
      </c>
      <c r="O84" s="292">
        <f t="shared" si="8"/>
        <v>37000</v>
      </c>
    </row>
    <row r="85" spans="1:15" s="293" customFormat="1" ht="63">
      <c r="A85" s="305" t="s">
        <v>792</v>
      </c>
      <c r="B85" s="300" t="s">
        <v>527</v>
      </c>
      <c r="C85" s="289" t="s">
        <v>793</v>
      </c>
      <c r="D85" s="295" t="s">
        <v>794</v>
      </c>
      <c r="E85" s="302" t="s">
        <v>770</v>
      </c>
      <c r="F85" s="291" t="s">
        <v>510</v>
      </c>
      <c r="G85" s="297">
        <v>190000</v>
      </c>
      <c r="H85" s="297">
        <v>455200</v>
      </c>
      <c r="I85" s="297">
        <f t="shared" si="6"/>
        <v>645200</v>
      </c>
      <c r="J85" s="292"/>
      <c r="K85" s="292"/>
      <c r="L85" s="292">
        <f t="shared" si="7"/>
        <v>0</v>
      </c>
      <c r="M85" s="292">
        <f t="shared" si="5"/>
        <v>190000</v>
      </c>
      <c r="N85" s="292">
        <f t="shared" si="5"/>
        <v>455200</v>
      </c>
      <c r="O85" s="292">
        <f t="shared" si="8"/>
        <v>645200</v>
      </c>
    </row>
    <row r="86" spans="1:15" s="293" customFormat="1" ht="126">
      <c r="A86" s="305" t="s">
        <v>795</v>
      </c>
      <c r="B86" s="300" t="s">
        <v>531</v>
      </c>
      <c r="C86" s="289" t="s">
        <v>796</v>
      </c>
      <c r="D86" s="295" t="s">
        <v>797</v>
      </c>
      <c r="E86" s="302" t="s">
        <v>798</v>
      </c>
      <c r="F86" s="291" t="s">
        <v>510</v>
      </c>
      <c r="G86" s="297"/>
      <c r="H86" s="297">
        <v>3800</v>
      </c>
      <c r="I86" s="297">
        <f t="shared" si="6"/>
        <v>3800</v>
      </c>
      <c r="J86" s="292"/>
      <c r="K86" s="292"/>
      <c r="L86" s="292">
        <f t="shared" si="7"/>
        <v>0</v>
      </c>
      <c r="M86" s="292">
        <f t="shared" si="5"/>
        <v>0</v>
      </c>
      <c r="N86" s="292">
        <f t="shared" si="5"/>
        <v>3800</v>
      </c>
      <c r="O86" s="292">
        <f t="shared" si="8"/>
        <v>3800</v>
      </c>
    </row>
    <row r="87" spans="1:15" s="293" customFormat="1" ht="204" customHeight="1">
      <c r="A87" s="305" t="s">
        <v>799</v>
      </c>
      <c r="B87" s="300" t="s">
        <v>535</v>
      </c>
      <c r="C87" s="289" t="s">
        <v>800</v>
      </c>
      <c r="D87" s="295" t="s">
        <v>801</v>
      </c>
      <c r="E87" s="302" t="s">
        <v>802</v>
      </c>
      <c r="F87" s="291" t="s">
        <v>510</v>
      </c>
      <c r="G87" s="297">
        <v>300000</v>
      </c>
      <c r="H87" s="297">
        <v>0</v>
      </c>
      <c r="I87" s="297">
        <f t="shared" si="6"/>
        <v>300000</v>
      </c>
      <c r="J87" s="292"/>
      <c r="K87" s="292"/>
      <c r="L87" s="292">
        <f t="shared" si="7"/>
        <v>0</v>
      </c>
      <c r="M87" s="292">
        <f t="shared" si="5"/>
        <v>300000</v>
      </c>
      <c r="N87" s="292">
        <f t="shared" si="5"/>
        <v>0</v>
      </c>
      <c r="O87" s="292">
        <f t="shared" si="8"/>
        <v>300000</v>
      </c>
    </row>
    <row r="88" spans="1:15" s="293" customFormat="1" ht="63">
      <c r="A88" s="305" t="s">
        <v>803</v>
      </c>
      <c r="B88" s="300" t="s">
        <v>539</v>
      </c>
      <c r="C88" s="289" t="s">
        <v>804</v>
      </c>
      <c r="D88" s="295" t="s">
        <v>805</v>
      </c>
      <c r="E88" s="302" t="s">
        <v>806</v>
      </c>
      <c r="F88" s="291" t="s">
        <v>510</v>
      </c>
      <c r="G88" s="297"/>
      <c r="H88" s="297">
        <v>40000</v>
      </c>
      <c r="I88" s="297">
        <f t="shared" si="6"/>
        <v>40000</v>
      </c>
      <c r="J88" s="292"/>
      <c r="K88" s="292"/>
      <c r="L88" s="292">
        <f t="shared" si="7"/>
        <v>0</v>
      </c>
      <c r="M88" s="292">
        <f t="shared" si="5"/>
        <v>0</v>
      </c>
      <c r="N88" s="292">
        <f t="shared" si="5"/>
        <v>40000</v>
      </c>
      <c r="O88" s="292">
        <f t="shared" si="8"/>
        <v>40000</v>
      </c>
    </row>
    <row r="89" spans="1:15" s="293" customFormat="1" ht="409.5">
      <c r="A89" s="305" t="s">
        <v>807</v>
      </c>
      <c r="B89" s="300" t="s">
        <v>543</v>
      </c>
      <c r="C89" s="289" t="s">
        <v>808</v>
      </c>
      <c r="D89" s="295" t="s">
        <v>809</v>
      </c>
      <c r="E89" s="302" t="s">
        <v>810</v>
      </c>
      <c r="F89" s="291" t="s">
        <v>510</v>
      </c>
      <c r="G89" s="297">
        <v>1000000</v>
      </c>
      <c r="H89" s="297"/>
      <c r="I89" s="297">
        <f t="shared" si="6"/>
        <v>1000000</v>
      </c>
      <c r="J89" s="292"/>
      <c r="K89" s="292"/>
      <c r="L89" s="292">
        <f t="shared" si="7"/>
        <v>0</v>
      </c>
      <c r="M89" s="292">
        <f t="shared" si="5"/>
        <v>1000000</v>
      </c>
      <c r="N89" s="292">
        <f t="shared" si="5"/>
        <v>0</v>
      </c>
      <c r="O89" s="292">
        <f t="shared" si="8"/>
        <v>1000000</v>
      </c>
    </row>
    <row r="90" spans="1:15" s="293" customFormat="1" ht="105">
      <c r="A90" s="305" t="s">
        <v>811</v>
      </c>
      <c r="B90" s="300" t="s">
        <v>547</v>
      </c>
      <c r="C90" s="289" t="s">
        <v>812</v>
      </c>
      <c r="D90" s="295" t="s">
        <v>813</v>
      </c>
      <c r="E90" s="302" t="s">
        <v>530</v>
      </c>
      <c r="F90" s="291" t="s">
        <v>814</v>
      </c>
      <c r="G90" s="297"/>
      <c r="H90" s="297">
        <v>20000</v>
      </c>
      <c r="I90" s="297">
        <f t="shared" si="6"/>
        <v>20000</v>
      </c>
      <c r="J90" s="292"/>
      <c r="K90" s="292"/>
      <c r="L90" s="292">
        <f t="shared" si="7"/>
        <v>0</v>
      </c>
      <c r="M90" s="292">
        <f t="shared" si="5"/>
        <v>0</v>
      </c>
      <c r="N90" s="292">
        <f t="shared" si="5"/>
        <v>20000</v>
      </c>
      <c r="O90" s="292">
        <f t="shared" si="8"/>
        <v>20000</v>
      </c>
    </row>
    <row r="91" spans="1:15" s="293" customFormat="1" ht="84">
      <c r="A91" s="305" t="s">
        <v>815</v>
      </c>
      <c r="B91" s="300" t="s">
        <v>102</v>
      </c>
      <c r="C91" s="289" t="s">
        <v>816</v>
      </c>
      <c r="D91" s="295" t="s">
        <v>817</v>
      </c>
      <c r="E91" s="302" t="s">
        <v>818</v>
      </c>
      <c r="F91" s="291" t="s">
        <v>578</v>
      </c>
      <c r="G91" s="297">
        <v>40000</v>
      </c>
      <c r="H91" s="297"/>
      <c r="I91" s="297">
        <f t="shared" si="6"/>
        <v>40000</v>
      </c>
      <c r="J91" s="292"/>
      <c r="K91" s="292"/>
      <c r="L91" s="292">
        <f t="shared" si="7"/>
        <v>0</v>
      </c>
      <c r="M91" s="292">
        <f t="shared" si="5"/>
        <v>40000</v>
      </c>
      <c r="N91" s="292">
        <f t="shared" si="5"/>
        <v>0</v>
      </c>
      <c r="O91" s="292">
        <f t="shared" si="8"/>
        <v>40000</v>
      </c>
    </row>
    <row r="92" spans="1:15" s="293" customFormat="1" ht="147">
      <c r="A92" s="305" t="s">
        <v>819</v>
      </c>
      <c r="B92" s="300" t="s">
        <v>554</v>
      </c>
      <c r="C92" s="289" t="s">
        <v>820</v>
      </c>
      <c r="D92" s="295" t="s">
        <v>821</v>
      </c>
      <c r="E92" s="302" t="s">
        <v>822</v>
      </c>
      <c r="F92" s="291" t="s">
        <v>679</v>
      </c>
      <c r="G92" s="297">
        <v>9000</v>
      </c>
      <c r="H92" s="297"/>
      <c r="I92" s="297">
        <f t="shared" si="6"/>
        <v>9000</v>
      </c>
      <c r="J92" s="292"/>
      <c r="K92" s="292"/>
      <c r="L92" s="292">
        <f t="shared" si="7"/>
        <v>0</v>
      </c>
      <c r="M92" s="292">
        <f t="shared" si="5"/>
        <v>9000</v>
      </c>
      <c r="N92" s="292">
        <f t="shared" si="5"/>
        <v>0</v>
      </c>
      <c r="O92" s="292">
        <f t="shared" si="8"/>
        <v>9000</v>
      </c>
    </row>
    <row r="93" spans="1:15" s="293" customFormat="1" ht="63">
      <c r="A93" s="305" t="s">
        <v>823</v>
      </c>
      <c r="B93" s="300" t="s">
        <v>558</v>
      </c>
      <c r="C93" s="289" t="s">
        <v>824</v>
      </c>
      <c r="D93" s="295" t="s">
        <v>825</v>
      </c>
      <c r="E93" s="302" t="s">
        <v>806</v>
      </c>
      <c r="F93" s="291" t="s">
        <v>826</v>
      </c>
      <c r="G93" s="297"/>
      <c r="H93" s="297">
        <v>25000</v>
      </c>
      <c r="I93" s="297">
        <f t="shared" si="6"/>
        <v>25000</v>
      </c>
      <c r="J93" s="292"/>
      <c r="K93" s="292"/>
      <c r="L93" s="292">
        <f t="shared" si="7"/>
        <v>0</v>
      </c>
      <c r="M93" s="292">
        <f t="shared" si="5"/>
        <v>0</v>
      </c>
      <c r="N93" s="292">
        <f t="shared" si="5"/>
        <v>25000</v>
      </c>
      <c r="O93" s="292">
        <f t="shared" si="8"/>
        <v>25000</v>
      </c>
    </row>
    <row r="94" spans="1:15" s="293" customFormat="1" ht="126">
      <c r="A94" s="305" t="s">
        <v>827</v>
      </c>
      <c r="B94" s="300" t="s">
        <v>562</v>
      </c>
      <c r="C94" s="289" t="s">
        <v>828</v>
      </c>
      <c r="D94" s="295" t="s">
        <v>829</v>
      </c>
      <c r="E94" s="302" t="s">
        <v>830</v>
      </c>
      <c r="F94" s="291" t="s">
        <v>510</v>
      </c>
      <c r="G94" s="297">
        <v>300000</v>
      </c>
      <c r="H94" s="297"/>
      <c r="I94" s="297">
        <f t="shared" si="6"/>
        <v>300000</v>
      </c>
      <c r="J94" s="292"/>
      <c r="K94" s="292"/>
      <c r="L94" s="292">
        <f t="shared" si="7"/>
        <v>0</v>
      </c>
      <c r="M94" s="292">
        <f t="shared" si="5"/>
        <v>300000</v>
      </c>
      <c r="N94" s="292">
        <f t="shared" si="5"/>
        <v>0</v>
      </c>
      <c r="O94" s="292">
        <f t="shared" si="8"/>
        <v>300000</v>
      </c>
    </row>
    <row r="95" spans="1:15" s="293" customFormat="1" ht="105">
      <c r="A95" s="305" t="s">
        <v>831</v>
      </c>
      <c r="B95" s="300" t="s">
        <v>566</v>
      </c>
      <c r="C95" s="289" t="s">
        <v>832</v>
      </c>
      <c r="D95" s="295" t="s">
        <v>833</v>
      </c>
      <c r="E95" s="302" t="s">
        <v>834</v>
      </c>
      <c r="F95" s="291" t="s">
        <v>578</v>
      </c>
      <c r="G95" s="297"/>
      <c r="H95" s="297">
        <v>20000</v>
      </c>
      <c r="I95" s="297">
        <f t="shared" si="6"/>
        <v>20000</v>
      </c>
      <c r="J95" s="292"/>
      <c r="K95" s="292"/>
      <c r="L95" s="292">
        <f t="shared" si="7"/>
        <v>0</v>
      </c>
      <c r="M95" s="292">
        <f t="shared" si="5"/>
        <v>0</v>
      </c>
      <c r="N95" s="292">
        <f t="shared" si="5"/>
        <v>20000</v>
      </c>
      <c r="O95" s="292">
        <f t="shared" si="8"/>
        <v>20000</v>
      </c>
    </row>
    <row r="96" spans="1:15" s="293" customFormat="1" ht="105">
      <c r="A96" s="305" t="s">
        <v>835</v>
      </c>
      <c r="B96" s="300" t="s">
        <v>570</v>
      </c>
      <c r="C96" s="289" t="s">
        <v>836</v>
      </c>
      <c r="D96" s="295" t="s">
        <v>837</v>
      </c>
      <c r="E96" s="302" t="s">
        <v>834</v>
      </c>
      <c r="F96" s="291" t="s">
        <v>578</v>
      </c>
      <c r="G96" s="297"/>
      <c r="H96" s="297">
        <v>15000</v>
      </c>
      <c r="I96" s="297">
        <f t="shared" si="6"/>
        <v>15000</v>
      </c>
      <c r="J96" s="292"/>
      <c r="K96" s="292"/>
      <c r="L96" s="292">
        <f t="shared" si="7"/>
        <v>0</v>
      </c>
      <c r="M96" s="292">
        <f t="shared" si="5"/>
        <v>0</v>
      </c>
      <c r="N96" s="292">
        <f t="shared" si="5"/>
        <v>15000</v>
      </c>
      <c r="O96" s="292">
        <f t="shared" si="8"/>
        <v>15000</v>
      </c>
    </row>
    <row r="97" spans="1:15" s="293" customFormat="1" ht="126">
      <c r="A97" s="305" t="s">
        <v>838</v>
      </c>
      <c r="B97" s="300" t="s">
        <v>574</v>
      </c>
      <c r="C97" s="289" t="s">
        <v>839</v>
      </c>
      <c r="D97" s="295" t="s">
        <v>840</v>
      </c>
      <c r="E97" s="302" t="s">
        <v>841</v>
      </c>
      <c r="F97" s="291" t="s">
        <v>578</v>
      </c>
      <c r="G97" s="297"/>
      <c r="H97" s="297">
        <v>10000</v>
      </c>
      <c r="I97" s="297">
        <f t="shared" si="6"/>
        <v>10000</v>
      </c>
      <c r="J97" s="292"/>
      <c r="K97" s="292"/>
      <c r="L97" s="292">
        <f t="shared" si="7"/>
        <v>0</v>
      </c>
      <c r="M97" s="292">
        <f t="shared" si="5"/>
        <v>0</v>
      </c>
      <c r="N97" s="292">
        <f t="shared" si="5"/>
        <v>10000</v>
      </c>
      <c r="O97" s="292">
        <f t="shared" si="8"/>
        <v>10000</v>
      </c>
    </row>
    <row r="98" spans="1:15" s="293" customFormat="1" ht="147">
      <c r="A98" s="305" t="s">
        <v>842</v>
      </c>
      <c r="B98" s="300" t="s">
        <v>579</v>
      </c>
      <c r="C98" s="289" t="s">
        <v>843</v>
      </c>
      <c r="D98" s="295" t="s">
        <v>844</v>
      </c>
      <c r="E98" s="302" t="s">
        <v>845</v>
      </c>
      <c r="F98" s="291" t="s">
        <v>510</v>
      </c>
      <c r="G98" s="297"/>
      <c r="H98" s="297">
        <v>40000</v>
      </c>
      <c r="I98" s="297">
        <f t="shared" si="6"/>
        <v>40000</v>
      </c>
      <c r="J98" s="292"/>
      <c r="K98" s="292"/>
      <c r="L98" s="292">
        <f t="shared" si="7"/>
        <v>0</v>
      </c>
      <c r="M98" s="292">
        <f t="shared" si="5"/>
        <v>0</v>
      </c>
      <c r="N98" s="292">
        <f t="shared" si="5"/>
        <v>40000</v>
      </c>
      <c r="O98" s="292">
        <f t="shared" si="8"/>
        <v>40000</v>
      </c>
    </row>
    <row r="99" spans="1:15" s="293" customFormat="1" ht="126">
      <c r="A99" s="300" t="s">
        <v>846</v>
      </c>
      <c r="B99" s="300" t="s">
        <v>506</v>
      </c>
      <c r="C99" s="289" t="s">
        <v>847</v>
      </c>
      <c r="D99" s="295" t="s">
        <v>848</v>
      </c>
      <c r="E99" s="302" t="s">
        <v>849</v>
      </c>
      <c r="F99" s="291" t="s">
        <v>578</v>
      </c>
      <c r="G99" s="297"/>
      <c r="H99" s="297">
        <v>30000</v>
      </c>
      <c r="I99" s="297">
        <f t="shared" si="6"/>
        <v>30000</v>
      </c>
      <c r="J99" s="292"/>
      <c r="K99" s="292"/>
      <c r="L99" s="292">
        <f t="shared" si="7"/>
        <v>0</v>
      </c>
      <c r="M99" s="292">
        <f t="shared" si="5"/>
        <v>0</v>
      </c>
      <c r="N99" s="292">
        <f t="shared" si="5"/>
        <v>30000</v>
      </c>
      <c r="O99" s="292">
        <f t="shared" si="8"/>
        <v>30000</v>
      </c>
    </row>
    <row r="100" spans="1:15" s="293" customFormat="1" ht="105">
      <c r="A100" s="300" t="s">
        <v>850</v>
      </c>
      <c r="B100" s="300" t="s">
        <v>511</v>
      </c>
      <c r="C100" s="289" t="s">
        <v>851</v>
      </c>
      <c r="D100" s="295" t="s">
        <v>852</v>
      </c>
      <c r="E100" s="302" t="s">
        <v>853</v>
      </c>
      <c r="F100" s="291" t="s">
        <v>679</v>
      </c>
      <c r="G100" s="297"/>
      <c r="H100" s="297">
        <v>7000</v>
      </c>
      <c r="I100" s="297">
        <f t="shared" si="6"/>
        <v>7000</v>
      </c>
      <c r="J100" s="292"/>
      <c r="K100" s="292"/>
      <c r="L100" s="292">
        <f t="shared" si="7"/>
        <v>0</v>
      </c>
      <c r="M100" s="292">
        <f t="shared" si="5"/>
        <v>0</v>
      </c>
      <c r="N100" s="292">
        <f t="shared" si="5"/>
        <v>7000</v>
      </c>
      <c r="O100" s="292">
        <f t="shared" si="8"/>
        <v>7000</v>
      </c>
    </row>
    <row r="101" spans="1:15" s="293" customFormat="1" ht="231">
      <c r="A101" s="300" t="s">
        <v>854</v>
      </c>
      <c r="B101" s="300" t="s">
        <v>515</v>
      </c>
      <c r="C101" s="289" t="s">
        <v>855</v>
      </c>
      <c r="D101" s="295" t="s">
        <v>856</v>
      </c>
      <c r="E101" s="302" t="s">
        <v>857</v>
      </c>
      <c r="F101" s="291" t="s">
        <v>578</v>
      </c>
      <c r="G101" s="297">
        <v>300000</v>
      </c>
      <c r="H101" s="297">
        <v>23600</v>
      </c>
      <c r="I101" s="297">
        <f>+G101+H101</f>
        <v>323600</v>
      </c>
      <c r="J101" s="292"/>
      <c r="K101" s="292"/>
      <c r="L101" s="292">
        <f>+J101+K101</f>
        <v>0</v>
      </c>
      <c r="M101" s="292">
        <f t="shared" si="5"/>
        <v>300000</v>
      </c>
      <c r="N101" s="292">
        <f t="shared" si="5"/>
        <v>23600</v>
      </c>
      <c r="O101" s="292">
        <f>+M101+N101</f>
        <v>323600</v>
      </c>
    </row>
    <row r="102" spans="1:15" s="293" customFormat="1" ht="63">
      <c r="A102" s="300" t="s">
        <v>858</v>
      </c>
      <c r="B102" s="300" t="s">
        <v>519</v>
      </c>
      <c r="C102" s="289" t="s">
        <v>859</v>
      </c>
      <c r="D102" s="295" t="s">
        <v>860</v>
      </c>
      <c r="E102" s="302" t="s">
        <v>861</v>
      </c>
      <c r="F102" s="291" t="s">
        <v>679</v>
      </c>
      <c r="G102" s="297"/>
      <c r="H102" s="297">
        <v>18500</v>
      </c>
      <c r="I102" s="297">
        <f t="shared" si="6"/>
        <v>18500</v>
      </c>
      <c r="J102" s="292"/>
      <c r="K102" s="292"/>
      <c r="L102" s="292">
        <f t="shared" si="7"/>
        <v>0</v>
      </c>
      <c r="M102" s="292">
        <f t="shared" si="5"/>
        <v>0</v>
      </c>
      <c r="N102" s="292">
        <f t="shared" si="5"/>
        <v>18500</v>
      </c>
      <c r="O102" s="292">
        <f t="shared" si="8"/>
        <v>18500</v>
      </c>
    </row>
    <row r="103" spans="1:15" s="293" customFormat="1" ht="63">
      <c r="A103" s="300" t="s">
        <v>862</v>
      </c>
      <c r="B103" s="300" t="s">
        <v>523</v>
      </c>
      <c r="C103" s="289" t="s">
        <v>863</v>
      </c>
      <c r="D103" s="295" t="s">
        <v>864</v>
      </c>
      <c r="E103" s="302" t="s">
        <v>865</v>
      </c>
      <c r="F103" s="291" t="s">
        <v>592</v>
      </c>
      <c r="G103" s="297">
        <v>120000</v>
      </c>
      <c r="H103" s="297"/>
      <c r="I103" s="297">
        <f t="shared" si="6"/>
        <v>120000</v>
      </c>
      <c r="J103" s="292"/>
      <c r="K103" s="292"/>
      <c r="L103" s="292">
        <f t="shared" si="7"/>
        <v>0</v>
      </c>
      <c r="M103" s="292">
        <f t="shared" si="5"/>
        <v>120000</v>
      </c>
      <c r="N103" s="292">
        <f t="shared" si="5"/>
        <v>0</v>
      </c>
      <c r="O103" s="292">
        <f t="shared" si="8"/>
        <v>120000</v>
      </c>
    </row>
    <row r="104" spans="1:15" s="293" customFormat="1" ht="84">
      <c r="A104" s="300" t="s">
        <v>866</v>
      </c>
      <c r="B104" s="300" t="s">
        <v>527</v>
      </c>
      <c r="C104" s="289" t="s">
        <v>867</v>
      </c>
      <c r="D104" s="295" t="s">
        <v>868</v>
      </c>
      <c r="E104" s="302" t="s">
        <v>869</v>
      </c>
      <c r="F104" s="291" t="s">
        <v>870</v>
      </c>
      <c r="G104" s="297"/>
      <c r="H104" s="297">
        <v>17000</v>
      </c>
      <c r="I104" s="297">
        <f t="shared" si="6"/>
        <v>17000</v>
      </c>
      <c r="J104" s="292"/>
      <c r="K104" s="292"/>
      <c r="L104" s="292">
        <f t="shared" si="7"/>
        <v>0</v>
      </c>
      <c r="M104" s="292">
        <f t="shared" si="5"/>
        <v>0</v>
      </c>
      <c r="N104" s="292">
        <f t="shared" si="5"/>
        <v>17000</v>
      </c>
      <c r="O104" s="292">
        <f t="shared" si="8"/>
        <v>17000</v>
      </c>
    </row>
    <row r="105" spans="1:15" s="293" customFormat="1" ht="63">
      <c r="A105" s="300" t="s">
        <v>871</v>
      </c>
      <c r="B105" s="300" t="s">
        <v>531</v>
      </c>
      <c r="C105" s="289" t="s">
        <v>872</v>
      </c>
      <c r="D105" s="295" t="s">
        <v>873</v>
      </c>
      <c r="E105" s="302" t="s">
        <v>874</v>
      </c>
      <c r="F105" s="291" t="s">
        <v>510</v>
      </c>
      <c r="G105" s="297"/>
      <c r="H105" s="297">
        <v>10000</v>
      </c>
      <c r="I105" s="297">
        <f t="shared" si="6"/>
        <v>10000</v>
      </c>
      <c r="J105" s="292"/>
      <c r="K105" s="292"/>
      <c r="L105" s="292">
        <f t="shared" si="7"/>
        <v>0</v>
      </c>
      <c r="M105" s="292">
        <f t="shared" si="5"/>
        <v>0</v>
      </c>
      <c r="N105" s="292">
        <f t="shared" si="5"/>
        <v>10000</v>
      </c>
      <c r="O105" s="292">
        <f t="shared" si="8"/>
        <v>10000</v>
      </c>
    </row>
    <row r="106" spans="1:15" s="293" customFormat="1" ht="63">
      <c r="A106" s="300" t="s">
        <v>875</v>
      </c>
      <c r="B106" s="300" t="s">
        <v>535</v>
      </c>
      <c r="C106" s="289" t="s">
        <v>876</v>
      </c>
      <c r="D106" s="295" t="s">
        <v>877</v>
      </c>
      <c r="E106" s="302" t="s">
        <v>878</v>
      </c>
      <c r="F106" s="291" t="s">
        <v>510</v>
      </c>
      <c r="G106" s="297"/>
      <c r="H106" s="297">
        <v>60000</v>
      </c>
      <c r="I106" s="297">
        <f t="shared" si="6"/>
        <v>60000</v>
      </c>
      <c r="J106" s="292"/>
      <c r="K106" s="292"/>
      <c r="L106" s="292">
        <f t="shared" si="7"/>
        <v>0</v>
      </c>
      <c r="M106" s="292">
        <f t="shared" si="5"/>
        <v>0</v>
      </c>
      <c r="N106" s="292">
        <f t="shared" si="5"/>
        <v>60000</v>
      </c>
      <c r="O106" s="292">
        <f t="shared" si="8"/>
        <v>60000</v>
      </c>
    </row>
    <row r="107" spans="1:15" s="293" customFormat="1" ht="63">
      <c r="A107" s="300" t="s">
        <v>879</v>
      </c>
      <c r="B107" s="300" t="s">
        <v>539</v>
      </c>
      <c r="C107" s="289" t="s">
        <v>880</v>
      </c>
      <c r="D107" s="295" t="s">
        <v>881</v>
      </c>
      <c r="E107" s="302" t="s">
        <v>882</v>
      </c>
      <c r="F107" s="291" t="s">
        <v>679</v>
      </c>
      <c r="G107" s="297"/>
      <c r="H107" s="297">
        <v>39600</v>
      </c>
      <c r="I107" s="297">
        <f t="shared" si="6"/>
        <v>39600</v>
      </c>
      <c r="J107" s="292"/>
      <c r="K107" s="292"/>
      <c r="L107" s="292">
        <f t="shared" si="7"/>
        <v>0</v>
      </c>
      <c r="M107" s="292">
        <f t="shared" si="5"/>
        <v>0</v>
      </c>
      <c r="N107" s="292">
        <f t="shared" si="5"/>
        <v>39600</v>
      </c>
      <c r="O107" s="292">
        <f t="shared" si="8"/>
        <v>39600</v>
      </c>
    </row>
    <row r="108" spans="1:15" s="293" customFormat="1" ht="63">
      <c r="A108" s="300" t="s">
        <v>883</v>
      </c>
      <c r="B108" s="300" t="s">
        <v>543</v>
      </c>
      <c r="C108" s="289" t="s">
        <v>884</v>
      </c>
      <c r="D108" s="295" t="s">
        <v>885</v>
      </c>
      <c r="E108" s="302" t="s">
        <v>886</v>
      </c>
      <c r="F108" s="291" t="s">
        <v>705</v>
      </c>
      <c r="G108" s="297">
        <v>5000</v>
      </c>
      <c r="H108" s="297">
        <v>10000</v>
      </c>
      <c r="I108" s="297">
        <f t="shared" si="6"/>
        <v>15000</v>
      </c>
      <c r="J108" s="292"/>
      <c r="K108" s="292"/>
      <c r="L108" s="292">
        <f t="shared" si="7"/>
        <v>0</v>
      </c>
      <c r="M108" s="292">
        <f t="shared" si="5"/>
        <v>5000</v>
      </c>
      <c r="N108" s="292">
        <f t="shared" si="5"/>
        <v>10000</v>
      </c>
      <c r="O108" s="292">
        <f t="shared" si="8"/>
        <v>15000</v>
      </c>
    </row>
    <row r="109" spans="1:15" s="293" customFormat="1" ht="63">
      <c r="A109" s="300" t="s">
        <v>887</v>
      </c>
      <c r="B109" s="300" t="s">
        <v>547</v>
      </c>
      <c r="C109" s="289" t="s">
        <v>888</v>
      </c>
      <c r="D109" s="295" t="s">
        <v>889</v>
      </c>
      <c r="E109" s="302" t="s">
        <v>886</v>
      </c>
      <c r="F109" s="291" t="s">
        <v>826</v>
      </c>
      <c r="G109" s="297">
        <v>10000</v>
      </c>
      <c r="H109" s="297">
        <v>20000</v>
      </c>
      <c r="I109" s="297">
        <f t="shared" si="6"/>
        <v>30000</v>
      </c>
      <c r="J109" s="292"/>
      <c r="K109" s="292"/>
      <c r="L109" s="292">
        <f t="shared" si="7"/>
        <v>0</v>
      </c>
      <c r="M109" s="292">
        <f t="shared" si="5"/>
        <v>10000</v>
      </c>
      <c r="N109" s="292">
        <f t="shared" si="5"/>
        <v>20000</v>
      </c>
      <c r="O109" s="292">
        <f t="shared" si="8"/>
        <v>30000</v>
      </c>
    </row>
    <row r="110" spans="1:15" s="293" customFormat="1" ht="147">
      <c r="A110" s="300" t="s">
        <v>890</v>
      </c>
      <c r="B110" s="300" t="s">
        <v>102</v>
      </c>
      <c r="C110" s="289" t="s">
        <v>891</v>
      </c>
      <c r="D110" s="295" t="s">
        <v>892</v>
      </c>
      <c r="E110" s="302" t="s">
        <v>893</v>
      </c>
      <c r="F110" s="291" t="s">
        <v>692</v>
      </c>
      <c r="G110" s="297"/>
      <c r="H110" s="297">
        <v>35000</v>
      </c>
      <c r="I110" s="297">
        <f t="shared" si="6"/>
        <v>35000</v>
      </c>
      <c r="J110" s="292"/>
      <c r="K110" s="292"/>
      <c r="L110" s="292">
        <f t="shared" si="7"/>
        <v>0</v>
      </c>
      <c r="M110" s="292">
        <f t="shared" si="5"/>
        <v>0</v>
      </c>
      <c r="N110" s="292">
        <f t="shared" si="5"/>
        <v>35000</v>
      </c>
      <c r="O110" s="292">
        <f t="shared" si="8"/>
        <v>35000</v>
      </c>
    </row>
    <row r="111" spans="1:15" s="293" customFormat="1" ht="105">
      <c r="A111" s="300" t="s">
        <v>894</v>
      </c>
      <c r="B111" s="300" t="s">
        <v>554</v>
      </c>
      <c r="C111" s="289" t="s">
        <v>895</v>
      </c>
      <c r="D111" s="295" t="s">
        <v>896</v>
      </c>
      <c r="E111" s="302" t="s">
        <v>897</v>
      </c>
      <c r="F111" s="291" t="s">
        <v>705</v>
      </c>
      <c r="G111" s="297"/>
      <c r="H111" s="297">
        <v>52500</v>
      </c>
      <c r="I111" s="297">
        <f t="shared" si="6"/>
        <v>52500</v>
      </c>
      <c r="J111" s="292"/>
      <c r="K111" s="292"/>
      <c r="L111" s="292">
        <f t="shared" si="7"/>
        <v>0</v>
      </c>
      <c r="M111" s="292">
        <f t="shared" si="5"/>
        <v>0</v>
      </c>
      <c r="N111" s="292">
        <f t="shared" si="5"/>
        <v>52500</v>
      </c>
      <c r="O111" s="292">
        <f t="shared" si="8"/>
        <v>52500</v>
      </c>
    </row>
    <row r="112" spans="1:15" s="293" customFormat="1" ht="147">
      <c r="A112" s="300" t="s">
        <v>898</v>
      </c>
      <c r="B112" s="300" t="s">
        <v>558</v>
      </c>
      <c r="C112" s="289" t="s">
        <v>899</v>
      </c>
      <c r="D112" s="295" t="s">
        <v>900</v>
      </c>
      <c r="E112" s="302" t="s">
        <v>901</v>
      </c>
      <c r="F112" s="291" t="s">
        <v>510</v>
      </c>
      <c r="G112" s="297">
        <v>200000</v>
      </c>
      <c r="H112" s="297">
        <v>0</v>
      </c>
      <c r="I112" s="297">
        <f t="shared" si="6"/>
        <v>200000</v>
      </c>
      <c r="J112" s="292"/>
      <c r="K112" s="292"/>
      <c r="L112" s="292">
        <f t="shared" si="7"/>
        <v>0</v>
      </c>
      <c r="M112" s="292">
        <f t="shared" si="5"/>
        <v>200000</v>
      </c>
      <c r="N112" s="292">
        <f t="shared" si="5"/>
        <v>0</v>
      </c>
      <c r="O112" s="292">
        <f t="shared" si="8"/>
        <v>200000</v>
      </c>
    </row>
    <row r="113" spans="1:15" s="293" customFormat="1" ht="84">
      <c r="A113" s="300" t="s">
        <v>902</v>
      </c>
      <c r="B113" s="300" t="s">
        <v>562</v>
      </c>
      <c r="C113" s="289" t="s">
        <v>903</v>
      </c>
      <c r="D113" s="295" t="s">
        <v>904</v>
      </c>
      <c r="E113" s="302" t="s">
        <v>905</v>
      </c>
      <c r="F113" s="291" t="s">
        <v>510</v>
      </c>
      <c r="G113" s="297"/>
      <c r="H113" s="297">
        <v>90000</v>
      </c>
      <c r="I113" s="297">
        <f t="shared" si="6"/>
        <v>90000</v>
      </c>
      <c r="J113" s="292"/>
      <c r="K113" s="292"/>
      <c r="L113" s="292">
        <f t="shared" si="7"/>
        <v>0</v>
      </c>
      <c r="M113" s="292">
        <f t="shared" si="5"/>
        <v>0</v>
      </c>
      <c r="N113" s="292">
        <f t="shared" si="5"/>
        <v>90000</v>
      </c>
      <c r="O113" s="292">
        <f t="shared" si="8"/>
        <v>90000</v>
      </c>
    </row>
    <row r="114" spans="1:15" s="293" customFormat="1" ht="84">
      <c r="A114" s="300" t="s">
        <v>906</v>
      </c>
      <c r="B114" s="300" t="s">
        <v>566</v>
      </c>
      <c r="C114" s="289" t="s">
        <v>907</v>
      </c>
      <c r="D114" s="295" t="s">
        <v>908</v>
      </c>
      <c r="E114" s="302" t="s">
        <v>909</v>
      </c>
      <c r="F114" s="291" t="s">
        <v>583</v>
      </c>
      <c r="G114" s="306"/>
      <c r="H114" s="306">
        <v>582000</v>
      </c>
      <c r="I114" s="306">
        <f t="shared" si="6"/>
        <v>582000</v>
      </c>
      <c r="J114" s="307"/>
      <c r="K114" s="307"/>
      <c r="L114" s="307">
        <f t="shared" si="7"/>
        <v>0</v>
      </c>
      <c r="M114" s="307">
        <f t="shared" si="5"/>
        <v>0</v>
      </c>
      <c r="N114" s="307">
        <f t="shared" si="5"/>
        <v>582000</v>
      </c>
      <c r="O114" s="307">
        <f t="shared" si="8"/>
        <v>582000</v>
      </c>
    </row>
    <row r="115" spans="1:15">
      <c r="A115" s="412" t="s">
        <v>910</v>
      </c>
      <c r="B115" s="413"/>
      <c r="C115" s="413"/>
      <c r="D115" s="413"/>
      <c r="E115" s="413"/>
      <c r="F115" s="414"/>
      <c r="G115" s="308">
        <f>SUM(G15:G114)</f>
        <v>235692100</v>
      </c>
      <c r="H115" s="308">
        <f t="shared" ref="H115" si="9">SUM(H15:H114)</f>
        <v>145936200</v>
      </c>
      <c r="I115" s="308">
        <f>SUM(I15:I114)</f>
        <v>381628300</v>
      </c>
      <c r="J115" s="308">
        <f>SUM(J15:J114)</f>
        <v>0</v>
      </c>
      <c r="K115" s="308">
        <f t="shared" ref="K115" si="10">SUM(K15:K114)</f>
        <v>0</v>
      </c>
      <c r="L115" s="308">
        <f>SUM(L15:L114)</f>
        <v>0</v>
      </c>
      <c r="M115" s="308">
        <f>SUM(M15:M114)</f>
        <v>235692100</v>
      </c>
      <c r="N115" s="308">
        <f t="shared" ref="N115" si="11">SUM(N15:N114)</f>
        <v>145936200</v>
      </c>
      <c r="O115" s="308">
        <f>SUM(O15:O114)</f>
        <v>381628300</v>
      </c>
    </row>
    <row r="116" spans="1:15">
      <c r="G116" s="309"/>
      <c r="H116" s="309"/>
      <c r="I116" s="309"/>
      <c r="J116" s="309"/>
      <c r="K116" s="309"/>
      <c r="L116" s="309"/>
      <c r="M116" s="309"/>
      <c r="N116" s="309"/>
      <c r="O116" s="309"/>
    </row>
    <row r="117" spans="1:15">
      <c r="G117" s="309"/>
      <c r="H117" s="309"/>
      <c r="I117" s="309"/>
      <c r="J117" s="309"/>
      <c r="K117" s="309"/>
      <c r="L117" s="309"/>
      <c r="M117" s="309"/>
      <c r="N117" s="309"/>
      <c r="O117" s="309"/>
    </row>
    <row r="118" spans="1:15">
      <c r="G118" s="309"/>
      <c r="H118" s="309"/>
      <c r="I118" s="309"/>
      <c r="J118" s="309"/>
      <c r="K118" s="309"/>
      <c r="L118" s="309"/>
      <c r="M118" s="309"/>
      <c r="N118" s="309"/>
      <c r="O118" s="309"/>
    </row>
    <row r="119" spans="1:15">
      <c r="G119" s="309"/>
      <c r="H119" s="309"/>
      <c r="I119" s="309"/>
      <c r="J119" s="309"/>
      <c r="K119" s="309"/>
      <c r="L119" s="309"/>
      <c r="M119" s="309"/>
      <c r="N119" s="309"/>
      <c r="O119" s="309"/>
    </row>
    <row r="120" spans="1:15">
      <c r="D120" s="310" t="s">
        <v>911</v>
      </c>
      <c r="E120" s="310"/>
      <c r="G120" s="309">
        <v>235692100</v>
      </c>
      <c r="H120" s="309">
        <v>145936200</v>
      </c>
      <c r="I120" s="309">
        <v>381628300</v>
      </c>
      <c r="J120" s="309"/>
      <c r="K120" s="309"/>
      <c r="L120" s="309"/>
      <c r="M120" s="309"/>
      <c r="N120" s="309"/>
      <c r="O120" s="309"/>
    </row>
    <row r="121" spans="1:15">
      <c r="G121" s="309"/>
      <c r="H121" s="309"/>
      <c r="I121" s="309"/>
      <c r="J121" s="309"/>
      <c r="K121" s="309"/>
      <c r="L121" s="309"/>
      <c r="M121" s="309"/>
      <c r="N121" s="309"/>
      <c r="O121" s="309"/>
    </row>
    <row r="122" spans="1:15">
      <c r="G122" s="309">
        <f>+G115-G120</f>
        <v>0</v>
      </c>
      <c r="H122" s="309">
        <f t="shared" ref="H122:I122" si="12">+H115-H120</f>
        <v>0</v>
      </c>
      <c r="I122" s="309">
        <f t="shared" si="12"/>
        <v>0</v>
      </c>
      <c r="J122" s="309"/>
      <c r="K122" s="309"/>
      <c r="L122" s="309"/>
      <c r="M122" s="309"/>
      <c r="N122" s="309"/>
      <c r="O122" s="309"/>
    </row>
  </sheetData>
  <autoFilter ref="A12:O115">
    <filterColumn colId="6" showButton="0"/>
    <filterColumn colId="7" showButton="0"/>
    <filterColumn colId="9" showButton="0"/>
    <filterColumn colId="10" showButton="0"/>
    <filterColumn colId="12" showButton="0"/>
    <filterColumn colId="13" showButton="0"/>
  </autoFilter>
  <mergeCells count="10">
    <mergeCell ref="J12:L12"/>
    <mergeCell ref="M12:O12"/>
    <mergeCell ref="A115:F115"/>
    <mergeCell ref="A10:I10"/>
    <mergeCell ref="A12:A13"/>
    <mergeCell ref="C12:C13"/>
    <mergeCell ref="D12:D13"/>
    <mergeCell ref="E12:E13"/>
    <mergeCell ref="F12:F13"/>
    <mergeCell ref="G12:I12"/>
  </mergeCells>
  <pageMargins left="0.7" right="0.7" top="0.75" bottom="0.75" header="0.3" footer="0.3"/>
  <pageSetup paperSize="5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50"/>
  <sheetViews>
    <sheetView showGridLines="0" view="pageBreakPreview" zoomScale="110" zoomScaleNormal="120" zoomScaleSheetLayoutView="110" workbookViewId="0">
      <pane xSplit="2" ySplit="4" topLeftCell="C5" activePane="bottomRight" state="frozen"/>
      <selection activeCell="A114" sqref="A114"/>
      <selection pane="topRight" activeCell="A114" sqref="A114"/>
      <selection pane="bottomLeft" activeCell="A114" sqref="A114"/>
      <selection pane="bottomRight" activeCell="A114" sqref="A114"/>
    </sheetView>
  </sheetViews>
  <sheetFormatPr defaultColWidth="9.140625" defaultRowHeight="19.5"/>
  <cols>
    <col min="1" max="1" width="3" style="1" customWidth="1"/>
    <col min="2" max="4" width="12.42578125" style="1" customWidth="1"/>
    <col min="5" max="5" width="11.85546875" style="1" customWidth="1"/>
    <col min="6" max="6" width="9.28515625" style="1" customWidth="1"/>
    <col min="7" max="7" width="8.42578125" style="1" customWidth="1"/>
    <col min="8" max="8" width="11" style="1" bestFit="1" customWidth="1"/>
    <col min="9" max="9" width="9.140625" style="1"/>
    <col min="10" max="10" width="14.140625" style="1" customWidth="1"/>
    <col min="11" max="11" width="13.42578125" style="1" customWidth="1"/>
    <col min="12" max="13" width="13.5703125" style="1" customWidth="1"/>
    <col min="14" max="15" width="13.7109375" style="1" customWidth="1"/>
    <col min="16" max="16" width="11.85546875" style="1" bestFit="1" customWidth="1"/>
    <col min="17" max="16384" width="9.140625" style="1"/>
  </cols>
  <sheetData>
    <row r="1" spans="2:16" s="4" customFormat="1" ht="21">
      <c r="B1" s="14" t="s">
        <v>247</v>
      </c>
      <c r="C1" s="14"/>
      <c r="D1" s="14"/>
    </row>
    <row r="2" spans="2:16" s="4" customFormat="1" ht="21">
      <c r="B2" s="416" t="s">
        <v>14</v>
      </c>
      <c r="C2" s="416"/>
      <c r="D2" s="416"/>
      <c r="E2" s="416"/>
      <c r="F2" s="416" t="s">
        <v>16</v>
      </c>
      <c r="G2" s="416"/>
      <c r="H2" s="416" t="s">
        <v>112</v>
      </c>
      <c r="I2" s="416"/>
      <c r="J2" s="416"/>
      <c r="K2" s="416"/>
      <c r="L2" s="416"/>
      <c r="M2" s="416"/>
      <c r="N2" s="416"/>
      <c r="O2" s="416"/>
    </row>
    <row r="3" spans="2:16" s="7" customFormat="1" ht="41.45" customHeight="1">
      <c r="B3" s="416"/>
      <c r="C3" s="416"/>
      <c r="D3" s="416"/>
      <c r="E3" s="416"/>
      <c r="F3" s="416" t="s">
        <v>16</v>
      </c>
      <c r="G3" s="416"/>
      <c r="H3" s="416" t="s">
        <v>15</v>
      </c>
      <c r="I3" s="416"/>
      <c r="J3" s="416" t="s">
        <v>93</v>
      </c>
      <c r="K3" s="416"/>
      <c r="L3" s="417" t="s">
        <v>94</v>
      </c>
      <c r="M3" s="417"/>
      <c r="N3" s="417" t="s">
        <v>458</v>
      </c>
      <c r="O3" s="417"/>
    </row>
    <row r="4" spans="2:16" s="4" customFormat="1" ht="21">
      <c r="B4" s="421" t="s">
        <v>17</v>
      </c>
      <c r="C4" s="421"/>
      <c r="D4" s="421"/>
      <c r="E4" s="421"/>
      <c r="F4" s="418">
        <v>215690500</v>
      </c>
      <c r="G4" s="418"/>
      <c r="H4" s="418">
        <v>172236900</v>
      </c>
      <c r="I4" s="418"/>
      <c r="J4" s="418">
        <v>32363300</v>
      </c>
      <c r="K4" s="418"/>
      <c r="L4" s="418">
        <v>6010300</v>
      </c>
      <c r="M4" s="418"/>
      <c r="N4" s="418">
        <v>5080000</v>
      </c>
      <c r="O4" s="418"/>
      <c r="P4" s="19">
        <f>+N4+L4</f>
        <v>11090300</v>
      </c>
    </row>
    <row r="5" spans="2:16" s="4" customFormat="1" ht="21">
      <c r="B5" s="419" t="s">
        <v>67</v>
      </c>
      <c r="C5" s="419"/>
      <c r="D5" s="419"/>
      <c r="E5" s="419"/>
      <c r="F5" s="420">
        <v>38892700</v>
      </c>
      <c r="G5" s="420"/>
      <c r="H5" s="420">
        <v>27940100</v>
      </c>
      <c r="I5" s="420"/>
      <c r="J5" s="420">
        <v>8446600</v>
      </c>
      <c r="K5" s="420"/>
      <c r="L5" s="420">
        <v>966000</v>
      </c>
      <c r="M5" s="420"/>
      <c r="N5" s="420">
        <v>1540000</v>
      </c>
      <c r="O5" s="420"/>
    </row>
    <row r="6" spans="2:16" s="4" customFormat="1" ht="21">
      <c r="B6" s="419" t="s">
        <v>248</v>
      </c>
      <c r="C6" s="419"/>
      <c r="D6" s="419"/>
      <c r="E6" s="419"/>
      <c r="F6" s="420">
        <v>14167200</v>
      </c>
      <c r="G6" s="420"/>
      <c r="H6" s="420">
        <v>13067800</v>
      </c>
      <c r="I6" s="420"/>
      <c r="J6" s="420">
        <v>800700</v>
      </c>
      <c r="K6" s="420"/>
      <c r="L6" s="420">
        <v>0</v>
      </c>
      <c r="M6" s="420"/>
      <c r="N6" s="420">
        <v>298700</v>
      </c>
      <c r="O6" s="420"/>
    </row>
    <row r="7" spans="2:16" s="4" customFormat="1" ht="21">
      <c r="B7" s="419" t="s">
        <v>249</v>
      </c>
      <c r="C7" s="419"/>
      <c r="D7" s="419"/>
      <c r="E7" s="419"/>
      <c r="F7" s="420">
        <v>31219900</v>
      </c>
      <c r="G7" s="420"/>
      <c r="H7" s="420">
        <v>23520000</v>
      </c>
      <c r="I7" s="420"/>
      <c r="J7" s="420">
        <v>6456800</v>
      </c>
      <c r="K7" s="420"/>
      <c r="L7" s="420">
        <v>496600</v>
      </c>
      <c r="M7" s="420"/>
      <c r="N7" s="420">
        <v>746500</v>
      </c>
      <c r="O7" s="420"/>
    </row>
    <row r="8" spans="2:16" s="4" customFormat="1" ht="21">
      <c r="B8" s="419" t="s">
        <v>250</v>
      </c>
      <c r="C8" s="419"/>
      <c r="D8" s="419"/>
      <c r="E8" s="419"/>
      <c r="F8" s="420">
        <v>21542200</v>
      </c>
      <c r="G8" s="420"/>
      <c r="H8" s="420">
        <v>15531800</v>
      </c>
      <c r="I8" s="420"/>
      <c r="J8" s="420">
        <v>4128800</v>
      </c>
      <c r="K8" s="420"/>
      <c r="L8" s="420">
        <v>1130900</v>
      </c>
      <c r="M8" s="420"/>
      <c r="N8" s="420">
        <v>750700</v>
      </c>
      <c r="O8" s="420"/>
    </row>
    <row r="9" spans="2:16" s="27" customFormat="1" ht="21">
      <c r="B9" s="419" t="s">
        <v>251</v>
      </c>
      <c r="C9" s="419"/>
      <c r="D9" s="419"/>
      <c r="E9" s="419"/>
      <c r="F9" s="420">
        <v>14863400</v>
      </c>
      <c r="G9" s="420"/>
      <c r="H9" s="420">
        <v>14283800</v>
      </c>
      <c r="I9" s="420"/>
      <c r="J9" s="420">
        <v>362600</v>
      </c>
      <c r="K9" s="420"/>
      <c r="L9" s="420">
        <v>93000</v>
      </c>
      <c r="M9" s="420"/>
      <c r="N9" s="420">
        <v>124000</v>
      </c>
      <c r="O9" s="420"/>
    </row>
    <row r="10" spans="2:16" s="4" customFormat="1" ht="21">
      <c r="B10" s="419" t="s">
        <v>68</v>
      </c>
      <c r="C10" s="419"/>
      <c r="D10" s="419"/>
      <c r="E10" s="419"/>
      <c r="F10" s="420">
        <v>20591900</v>
      </c>
      <c r="G10" s="420"/>
      <c r="H10" s="420">
        <v>14924700</v>
      </c>
      <c r="I10" s="420"/>
      <c r="J10" s="420">
        <v>3761300</v>
      </c>
      <c r="K10" s="420"/>
      <c r="L10" s="420">
        <v>1728300</v>
      </c>
      <c r="M10" s="420"/>
      <c r="N10" s="420">
        <v>177600</v>
      </c>
      <c r="O10" s="420"/>
    </row>
    <row r="11" spans="2:16" s="4" customFormat="1" ht="21">
      <c r="B11" s="419" t="s">
        <v>252</v>
      </c>
      <c r="C11" s="419"/>
      <c r="D11" s="419"/>
      <c r="E11" s="419"/>
      <c r="F11" s="420">
        <v>5268800</v>
      </c>
      <c r="G11" s="420"/>
      <c r="H11" s="420">
        <v>3913300</v>
      </c>
      <c r="I11" s="420"/>
      <c r="J11" s="420">
        <v>1081000</v>
      </c>
      <c r="K11" s="420"/>
      <c r="L11" s="420">
        <v>105000</v>
      </c>
      <c r="M11" s="420"/>
      <c r="N11" s="420">
        <v>169500</v>
      </c>
      <c r="O11" s="420"/>
    </row>
    <row r="12" spans="2:16" s="4" customFormat="1" ht="21">
      <c r="B12" s="419" t="s">
        <v>253</v>
      </c>
      <c r="C12" s="419"/>
      <c r="D12" s="419"/>
      <c r="E12" s="419"/>
      <c r="F12" s="420">
        <v>7046500</v>
      </c>
      <c r="G12" s="420"/>
      <c r="H12" s="420">
        <v>6331800</v>
      </c>
      <c r="I12" s="420"/>
      <c r="J12" s="420">
        <v>486700</v>
      </c>
      <c r="K12" s="420"/>
      <c r="L12" s="420">
        <v>80500</v>
      </c>
      <c r="M12" s="420"/>
      <c r="N12" s="420">
        <v>147500</v>
      </c>
      <c r="O12" s="420"/>
    </row>
    <row r="13" spans="2:16" s="4" customFormat="1" ht="21">
      <c r="B13" s="419" t="s">
        <v>254</v>
      </c>
      <c r="C13" s="419"/>
      <c r="D13" s="419"/>
      <c r="E13" s="419"/>
      <c r="F13" s="420">
        <v>11294000</v>
      </c>
      <c r="G13" s="420"/>
      <c r="H13" s="420">
        <v>10073900</v>
      </c>
      <c r="I13" s="420"/>
      <c r="J13" s="420">
        <v>799100</v>
      </c>
      <c r="K13" s="420"/>
      <c r="L13" s="420">
        <v>116000</v>
      </c>
      <c r="M13" s="420"/>
      <c r="N13" s="420">
        <v>305000</v>
      </c>
      <c r="O13" s="420"/>
    </row>
    <row r="14" spans="2:16" s="4" customFormat="1" ht="21">
      <c r="B14" s="419" t="s">
        <v>255</v>
      </c>
      <c r="C14" s="419"/>
      <c r="D14" s="419"/>
      <c r="E14" s="419"/>
      <c r="F14" s="420">
        <v>10052300</v>
      </c>
      <c r="G14" s="420"/>
      <c r="H14" s="420">
        <v>7115200</v>
      </c>
      <c r="I14" s="420"/>
      <c r="J14" s="420">
        <v>2451500</v>
      </c>
      <c r="K14" s="420"/>
      <c r="L14" s="420">
        <v>180100</v>
      </c>
      <c r="M14" s="420"/>
      <c r="N14" s="420">
        <v>305500</v>
      </c>
      <c r="O14" s="420"/>
    </row>
    <row r="15" spans="2:16" s="4" customFormat="1" ht="21">
      <c r="B15" s="419" t="s">
        <v>256</v>
      </c>
      <c r="C15" s="419"/>
      <c r="D15" s="419"/>
      <c r="E15" s="419"/>
      <c r="F15" s="420">
        <v>6313900</v>
      </c>
      <c r="G15" s="420"/>
      <c r="H15" s="420">
        <v>4902400</v>
      </c>
      <c r="I15" s="420"/>
      <c r="J15" s="420">
        <v>1148000</v>
      </c>
      <c r="K15" s="420"/>
      <c r="L15" s="420">
        <v>125000</v>
      </c>
      <c r="M15" s="420"/>
      <c r="N15" s="420">
        <v>138500</v>
      </c>
      <c r="O15" s="420"/>
    </row>
    <row r="16" spans="2:16" s="4" customFormat="1" ht="21">
      <c r="B16" s="419" t="s">
        <v>257</v>
      </c>
      <c r="C16" s="419"/>
      <c r="D16" s="419"/>
      <c r="E16" s="419"/>
      <c r="F16" s="420">
        <v>8751200</v>
      </c>
      <c r="G16" s="420"/>
      <c r="H16" s="420">
        <v>6756800</v>
      </c>
      <c r="I16" s="420"/>
      <c r="J16" s="420">
        <v>980500</v>
      </c>
      <c r="K16" s="420"/>
      <c r="L16" s="420">
        <v>842900</v>
      </c>
      <c r="M16" s="420"/>
      <c r="N16" s="420">
        <v>171000</v>
      </c>
      <c r="O16" s="420"/>
    </row>
    <row r="17" spans="2:16" s="27" customFormat="1" ht="21">
      <c r="B17" s="419" t="s">
        <v>258</v>
      </c>
      <c r="C17" s="419"/>
      <c r="D17" s="419"/>
      <c r="E17" s="419"/>
      <c r="F17" s="420">
        <v>15126500</v>
      </c>
      <c r="G17" s="420"/>
      <c r="H17" s="420">
        <v>13315300</v>
      </c>
      <c r="I17" s="420"/>
      <c r="J17" s="420">
        <v>1459700</v>
      </c>
      <c r="K17" s="420"/>
      <c r="L17" s="420">
        <v>146000</v>
      </c>
      <c r="M17" s="420"/>
      <c r="N17" s="420">
        <v>205500</v>
      </c>
      <c r="O17" s="420"/>
    </row>
    <row r="18" spans="2:16" s="4" customFormat="1" ht="21">
      <c r="B18" s="419" t="s">
        <v>259</v>
      </c>
      <c r="C18" s="419"/>
      <c r="D18" s="419"/>
      <c r="E18" s="419"/>
      <c r="F18" s="420">
        <v>10560000</v>
      </c>
      <c r="G18" s="420"/>
      <c r="H18" s="420">
        <v>10560000</v>
      </c>
      <c r="I18" s="420"/>
      <c r="J18" s="420">
        <v>0</v>
      </c>
      <c r="K18" s="420"/>
      <c r="L18" s="420">
        <v>0</v>
      </c>
      <c r="M18" s="420"/>
      <c r="N18" s="420">
        <v>0</v>
      </c>
      <c r="O18" s="420"/>
    </row>
    <row r="19" spans="2:16" s="4" customFormat="1" ht="21">
      <c r="B19" s="421" t="s">
        <v>73</v>
      </c>
      <c r="C19" s="421"/>
      <c r="D19" s="421"/>
      <c r="E19" s="421"/>
      <c r="F19" s="418">
        <v>163827700</v>
      </c>
      <c r="G19" s="418"/>
      <c r="H19" s="418">
        <v>77490500</v>
      </c>
      <c r="I19" s="418"/>
      <c r="J19" s="418">
        <v>71573800</v>
      </c>
      <c r="K19" s="418"/>
      <c r="L19" s="418">
        <v>11013400</v>
      </c>
      <c r="M19" s="418"/>
      <c r="N19" s="418">
        <v>3750000</v>
      </c>
      <c r="O19" s="418"/>
      <c r="P19" s="19">
        <f>+L19+N19</f>
        <v>14763400</v>
      </c>
    </row>
    <row r="20" spans="2:16" s="27" customFormat="1" ht="21">
      <c r="B20" s="419" t="s">
        <v>61</v>
      </c>
      <c r="C20" s="419"/>
      <c r="D20" s="419"/>
      <c r="E20" s="419"/>
      <c r="F20" s="420">
        <v>1666800</v>
      </c>
      <c r="G20" s="420"/>
      <c r="H20" s="420">
        <v>1148400</v>
      </c>
      <c r="I20" s="420"/>
      <c r="J20" s="420">
        <v>245900</v>
      </c>
      <c r="K20" s="420"/>
      <c r="L20" s="420">
        <v>172500</v>
      </c>
      <c r="M20" s="420"/>
      <c r="N20" s="420">
        <v>100000</v>
      </c>
      <c r="O20" s="420"/>
    </row>
    <row r="21" spans="2:16" s="4" customFormat="1" ht="21">
      <c r="B21" s="419" t="s">
        <v>260</v>
      </c>
      <c r="C21" s="419"/>
      <c r="D21" s="419"/>
      <c r="E21" s="419"/>
      <c r="F21" s="420">
        <v>12238600</v>
      </c>
      <c r="G21" s="420"/>
      <c r="H21" s="420">
        <v>5197600</v>
      </c>
      <c r="I21" s="420"/>
      <c r="J21" s="420">
        <v>1097000</v>
      </c>
      <c r="K21" s="420"/>
      <c r="L21" s="420">
        <v>5944000</v>
      </c>
      <c r="M21" s="420"/>
      <c r="N21" s="420">
        <v>0</v>
      </c>
      <c r="O21" s="420"/>
    </row>
    <row r="22" spans="2:16" s="4" customFormat="1" ht="21">
      <c r="B22" s="419" t="s">
        <v>261</v>
      </c>
      <c r="C22" s="419"/>
      <c r="D22" s="419"/>
      <c r="E22" s="419"/>
      <c r="F22" s="420">
        <v>2172800</v>
      </c>
      <c r="G22" s="420"/>
      <c r="H22" s="420">
        <v>1542900</v>
      </c>
      <c r="I22" s="420"/>
      <c r="J22" s="420">
        <v>409900</v>
      </c>
      <c r="K22" s="420"/>
      <c r="L22" s="420">
        <v>220000</v>
      </c>
      <c r="M22" s="420"/>
      <c r="N22" s="420">
        <v>0</v>
      </c>
      <c r="O22" s="420"/>
    </row>
    <row r="23" spans="2:16" s="4" customFormat="1" ht="21">
      <c r="B23" s="419" t="s">
        <v>262</v>
      </c>
      <c r="C23" s="419"/>
      <c r="D23" s="419"/>
      <c r="E23" s="419"/>
      <c r="F23" s="420">
        <v>5389600</v>
      </c>
      <c r="G23" s="420"/>
      <c r="H23" s="420">
        <v>4189200</v>
      </c>
      <c r="I23" s="420"/>
      <c r="J23" s="420">
        <v>890400</v>
      </c>
      <c r="K23" s="420"/>
      <c r="L23" s="420">
        <v>310000</v>
      </c>
      <c r="M23" s="420"/>
      <c r="N23" s="420">
        <v>0</v>
      </c>
      <c r="O23" s="420"/>
    </row>
    <row r="24" spans="2:16" s="4" customFormat="1" ht="21">
      <c r="B24" s="419" t="s">
        <v>263</v>
      </c>
      <c r="C24" s="419"/>
      <c r="D24" s="419"/>
      <c r="E24" s="419"/>
      <c r="F24" s="420">
        <v>3085800</v>
      </c>
      <c r="G24" s="420"/>
      <c r="H24" s="420">
        <v>2918600</v>
      </c>
      <c r="I24" s="420"/>
      <c r="J24" s="420">
        <v>49200</v>
      </c>
      <c r="K24" s="420"/>
      <c r="L24" s="420">
        <v>118000</v>
      </c>
      <c r="M24" s="420"/>
      <c r="N24" s="420">
        <v>0</v>
      </c>
      <c r="O24" s="420"/>
    </row>
    <row r="25" spans="2:16" s="4" customFormat="1" ht="21">
      <c r="B25" s="419" t="s">
        <v>264</v>
      </c>
      <c r="C25" s="419"/>
      <c r="D25" s="419"/>
      <c r="E25" s="419"/>
      <c r="F25" s="420">
        <v>6758000</v>
      </c>
      <c r="G25" s="420"/>
      <c r="H25" s="420">
        <v>4603800</v>
      </c>
      <c r="I25" s="420"/>
      <c r="J25" s="420">
        <v>1994200</v>
      </c>
      <c r="K25" s="420"/>
      <c r="L25" s="420">
        <v>160000</v>
      </c>
      <c r="M25" s="420"/>
      <c r="N25" s="420">
        <v>0</v>
      </c>
      <c r="O25" s="420"/>
    </row>
    <row r="26" spans="2:16" s="4" customFormat="1" ht="21">
      <c r="B26" s="419" t="s">
        <v>265</v>
      </c>
      <c r="C26" s="419"/>
      <c r="D26" s="419"/>
      <c r="E26" s="419"/>
      <c r="F26" s="420">
        <v>2458200</v>
      </c>
      <c r="G26" s="420"/>
      <c r="H26" s="420">
        <v>1597200</v>
      </c>
      <c r="I26" s="420"/>
      <c r="J26" s="420">
        <v>180000</v>
      </c>
      <c r="K26" s="420"/>
      <c r="L26" s="420">
        <v>381000</v>
      </c>
      <c r="M26" s="420"/>
      <c r="N26" s="420">
        <v>300000</v>
      </c>
      <c r="O26" s="420"/>
    </row>
    <row r="27" spans="2:16" s="4" customFormat="1" ht="21">
      <c r="B27" s="419" t="s">
        <v>266</v>
      </c>
      <c r="C27" s="419"/>
      <c r="D27" s="419"/>
      <c r="E27" s="419"/>
      <c r="F27" s="420">
        <v>3077700</v>
      </c>
      <c r="G27" s="420"/>
      <c r="H27" s="420">
        <v>1837700</v>
      </c>
      <c r="I27" s="420"/>
      <c r="J27" s="420">
        <v>48200</v>
      </c>
      <c r="K27" s="420"/>
      <c r="L27" s="420">
        <v>41800</v>
      </c>
      <c r="M27" s="420"/>
      <c r="N27" s="420">
        <v>1150000</v>
      </c>
      <c r="O27" s="420"/>
    </row>
    <row r="28" spans="2:16" s="4" customFormat="1" ht="21">
      <c r="B28" s="419" t="s">
        <v>267</v>
      </c>
      <c r="C28" s="419"/>
      <c r="D28" s="419"/>
      <c r="E28" s="419"/>
      <c r="F28" s="420">
        <v>290900</v>
      </c>
      <c r="G28" s="420"/>
      <c r="H28" s="420">
        <v>205900</v>
      </c>
      <c r="I28" s="420"/>
      <c r="J28" s="420">
        <v>25000</v>
      </c>
      <c r="K28" s="420"/>
      <c r="L28" s="420">
        <v>60000</v>
      </c>
      <c r="M28" s="420"/>
      <c r="N28" s="420">
        <v>0</v>
      </c>
      <c r="O28" s="420"/>
    </row>
    <row r="29" spans="2:16" s="4" customFormat="1" ht="21">
      <c r="B29" s="419" t="s">
        <v>268</v>
      </c>
      <c r="C29" s="419"/>
      <c r="D29" s="419"/>
      <c r="E29" s="419"/>
      <c r="F29" s="420">
        <v>1029700</v>
      </c>
      <c r="G29" s="420"/>
      <c r="H29" s="420">
        <v>189700</v>
      </c>
      <c r="I29" s="420"/>
      <c r="J29" s="420">
        <v>50000</v>
      </c>
      <c r="K29" s="420"/>
      <c r="L29" s="420">
        <v>40000</v>
      </c>
      <c r="M29" s="420"/>
      <c r="N29" s="420">
        <v>750000</v>
      </c>
      <c r="O29" s="420"/>
    </row>
    <row r="30" spans="2:16" s="27" customFormat="1" ht="21">
      <c r="B30" s="419" t="s">
        <v>269</v>
      </c>
      <c r="C30" s="419"/>
      <c r="D30" s="419"/>
      <c r="E30" s="419"/>
      <c r="F30" s="420">
        <v>1474800</v>
      </c>
      <c r="G30" s="420"/>
      <c r="H30" s="420">
        <v>1004700</v>
      </c>
      <c r="I30" s="420"/>
      <c r="J30" s="420">
        <v>244400</v>
      </c>
      <c r="K30" s="420"/>
      <c r="L30" s="420">
        <v>225700</v>
      </c>
      <c r="M30" s="420"/>
      <c r="N30" s="420">
        <v>0</v>
      </c>
      <c r="O30" s="420"/>
    </row>
    <row r="31" spans="2:16" s="27" customFormat="1" ht="21">
      <c r="B31" s="419" t="s">
        <v>270</v>
      </c>
      <c r="C31" s="419"/>
      <c r="D31" s="419"/>
      <c r="E31" s="419"/>
      <c r="F31" s="420">
        <v>11142300</v>
      </c>
      <c r="G31" s="420"/>
      <c r="H31" s="420">
        <v>10075900</v>
      </c>
      <c r="I31" s="420"/>
      <c r="J31" s="420">
        <v>863900</v>
      </c>
      <c r="K31" s="420"/>
      <c r="L31" s="420">
        <v>202500</v>
      </c>
      <c r="M31" s="420"/>
      <c r="N31" s="420">
        <v>0</v>
      </c>
      <c r="O31" s="420"/>
    </row>
    <row r="32" spans="2:16" s="4" customFormat="1" ht="21">
      <c r="B32" s="419" t="s">
        <v>271</v>
      </c>
      <c r="C32" s="419"/>
      <c r="D32" s="419"/>
      <c r="E32" s="419"/>
      <c r="F32" s="420"/>
      <c r="G32" s="420"/>
      <c r="H32" s="420"/>
      <c r="I32" s="420"/>
      <c r="J32" s="420"/>
      <c r="K32" s="420"/>
      <c r="L32" s="420"/>
      <c r="M32" s="420"/>
      <c r="N32" s="420"/>
      <c r="O32" s="420"/>
      <c r="P32" s="19">
        <f>+N32+L32</f>
        <v>0</v>
      </c>
    </row>
    <row r="33" spans="2:15" s="4" customFormat="1" ht="21">
      <c r="B33" s="419" t="s">
        <v>272</v>
      </c>
      <c r="C33" s="419"/>
      <c r="D33" s="419"/>
      <c r="E33" s="419"/>
      <c r="F33" s="420">
        <v>68384900</v>
      </c>
      <c r="G33" s="420"/>
      <c r="H33" s="420">
        <v>7418600</v>
      </c>
      <c r="I33" s="420"/>
      <c r="J33" s="420">
        <v>60516300</v>
      </c>
      <c r="K33" s="420"/>
      <c r="L33" s="420">
        <v>0</v>
      </c>
      <c r="M33" s="420"/>
      <c r="N33" s="420">
        <v>450000</v>
      </c>
      <c r="O33" s="420"/>
    </row>
    <row r="34" spans="2:15" s="27" customFormat="1" ht="21">
      <c r="B34" s="419" t="s">
        <v>273</v>
      </c>
      <c r="C34" s="419"/>
      <c r="D34" s="419"/>
      <c r="E34" s="419"/>
      <c r="F34" s="420">
        <v>4170400</v>
      </c>
      <c r="G34" s="420"/>
      <c r="H34" s="420">
        <v>3564300</v>
      </c>
      <c r="I34" s="420"/>
      <c r="J34" s="420">
        <v>421500</v>
      </c>
      <c r="K34" s="420"/>
      <c r="L34" s="420">
        <v>184600</v>
      </c>
      <c r="M34" s="420"/>
      <c r="N34" s="420">
        <v>0</v>
      </c>
      <c r="O34" s="420"/>
    </row>
    <row r="35" spans="2:15" s="4" customFormat="1" ht="21">
      <c r="B35" s="419" t="s">
        <v>274</v>
      </c>
      <c r="C35" s="419"/>
      <c r="D35" s="419"/>
      <c r="E35" s="419"/>
      <c r="F35" s="420">
        <v>3166300</v>
      </c>
      <c r="G35" s="420"/>
      <c r="H35" s="420">
        <v>2775200</v>
      </c>
      <c r="I35" s="420"/>
      <c r="J35" s="420">
        <v>291100</v>
      </c>
      <c r="K35" s="420"/>
      <c r="L35" s="420">
        <v>100000</v>
      </c>
      <c r="M35" s="420"/>
      <c r="N35" s="420">
        <v>0</v>
      </c>
      <c r="O35" s="420"/>
    </row>
    <row r="36" spans="2:15" s="4" customFormat="1" ht="21">
      <c r="B36" s="419" t="s">
        <v>275</v>
      </c>
      <c r="C36" s="419"/>
      <c r="D36" s="419"/>
      <c r="E36" s="419"/>
      <c r="F36" s="420">
        <v>2463800</v>
      </c>
      <c r="G36" s="420"/>
      <c r="H36" s="420">
        <v>2135300</v>
      </c>
      <c r="I36" s="420"/>
      <c r="J36" s="420">
        <v>278500</v>
      </c>
      <c r="K36" s="420"/>
      <c r="L36" s="420">
        <v>50000</v>
      </c>
      <c r="M36" s="420"/>
      <c r="N36" s="420">
        <v>0</v>
      </c>
      <c r="O36" s="420"/>
    </row>
    <row r="37" spans="2:15" s="4" customFormat="1" ht="21">
      <c r="B37" s="419" t="s">
        <v>276</v>
      </c>
      <c r="C37" s="419"/>
      <c r="D37" s="419"/>
      <c r="E37" s="419"/>
      <c r="F37" s="420">
        <v>7064300</v>
      </c>
      <c r="G37" s="420"/>
      <c r="H37" s="420">
        <v>4714700</v>
      </c>
      <c r="I37" s="420"/>
      <c r="J37" s="420">
        <v>1269600</v>
      </c>
      <c r="K37" s="420"/>
      <c r="L37" s="420">
        <v>330000</v>
      </c>
      <c r="M37" s="420"/>
      <c r="N37" s="420">
        <v>750000</v>
      </c>
      <c r="O37" s="420"/>
    </row>
    <row r="38" spans="2:15" s="27" customFormat="1" ht="21">
      <c r="B38" s="419" t="s">
        <v>277</v>
      </c>
      <c r="C38" s="419"/>
      <c r="D38" s="419"/>
      <c r="E38" s="419"/>
      <c r="F38" s="420">
        <v>4390200</v>
      </c>
      <c r="G38" s="420"/>
      <c r="H38" s="420">
        <v>3933000</v>
      </c>
      <c r="I38" s="420"/>
      <c r="J38" s="420">
        <v>365700</v>
      </c>
      <c r="K38" s="420"/>
      <c r="L38" s="420">
        <v>91500</v>
      </c>
      <c r="M38" s="420"/>
      <c r="N38" s="420">
        <v>0</v>
      </c>
      <c r="O38" s="420"/>
    </row>
    <row r="39" spans="2:15" s="4" customFormat="1" ht="21">
      <c r="B39" s="419" t="s">
        <v>278</v>
      </c>
      <c r="C39" s="419"/>
      <c r="D39" s="419"/>
      <c r="E39" s="419"/>
      <c r="F39" s="420">
        <v>17335400</v>
      </c>
      <c r="G39" s="420"/>
      <c r="H39" s="420">
        <v>14717100</v>
      </c>
      <c r="I39" s="420"/>
      <c r="J39" s="420">
        <v>848300</v>
      </c>
      <c r="K39" s="420"/>
      <c r="L39" s="420">
        <v>1770000</v>
      </c>
      <c r="M39" s="420"/>
      <c r="N39" s="420">
        <v>0</v>
      </c>
      <c r="O39" s="420"/>
    </row>
    <row r="40" spans="2:15" s="4" customFormat="1" ht="21">
      <c r="B40" s="419" t="s">
        <v>279</v>
      </c>
      <c r="C40" s="419"/>
      <c r="D40" s="419"/>
      <c r="E40" s="419"/>
      <c r="F40" s="420">
        <v>2131100</v>
      </c>
      <c r="G40" s="420"/>
      <c r="H40" s="420">
        <v>1663300</v>
      </c>
      <c r="I40" s="420"/>
      <c r="J40" s="420">
        <v>115800</v>
      </c>
      <c r="K40" s="420"/>
      <c r="L40" s="420">
        <v>102000</v>
      </c>
      <c r="M40" s="420"/>
      <c r="N40" s="420">
        <v>250000</v>
      </c>
      <c r="O40" s="420"/>
    </row>
    <row r="41" spans="2:15" s="27" customFormat="1" ht="21">
      <c r="B41" s="419" t="s">
        <v>280</v>
      </c>
      <c r="C41" s="419"/>
      <c r="D41" s="419"/>
      <c r="E41" s="419"/>
      <c r="F41" s="420">
        <v>1275300</v>
      </c>
      <c r="G41" s="420"/>
      <c r="H41" s="420">
        <v>953100</v>
      </c>
      <c r="I41" s="420"/>
      <c r="J41" s="420">
        <v>199700</v>
      </c>
      <c r="K41" s="420"/>
      <c r="L41" s="420">
        <v>122500</v>
      </c>
      <c r="M41" s="420"/>
      <c r="N41" s="420">
        <v>0</v>
      </c>
      <c r="O41" s="420"/>
    </row>
    <row r="42" spans="2:15" s="4" customFormat="1" ht="21">
      <c r="B42" s="419" t="s">
        <v>281</v>
      </c>
      <c r="C42" s="419"/>
      <c r="D42" s="419"/>
      <c r="E42" s="419"/>
      <c r="F42" s="420">
        <v>572600</v>
      </c>
      <c r="G42" s="420"/>
      <c r="H42" s="420">
        <v>516100</v>
      </c>
      <c r="I42" s="420"/>
      <c r="J42" s="420">
        <v>28200</v>
      </c>
      <c r="K42" s="420"/>
      <c r="L42" s="420">
        <v>28300</v>
      </c>
      <c r="M42" s="420"/>
      <c r="N42" s="420">
        <v>0</v>
      </c>
      <c r="O42" s="420"/>
    </row>
    <row r="43" spans="2:15" s="4" customFormat="1" ht="21">
      <c r="B43" s="419" t="s">
        <v>282</v>
      </c>
      <c r="C43" s="419"/>
      <c r="D43" s="419"/>
      <c r="E43" s="419"/>
      <c r="F43" s="420">
        <v>2088200</v>
      </c>
      <c r="G43" s="420"/>
      <c r="H43" s="420">
        <v>588200</v>
      </c>
      <c r="I43" s="420"/>
      <c r="J43" s="420">
        <v>1141000</v>
      </c>
      <c r="K43" s="420"/>
      <c r="L43" s="420">
        <v>359000</v>
      </c>
      <c r="M43" s="420"/>
      <c r="N43" s="420">
        <v>0</v>
      </c>
      <c r="O43" s="420"/>
    </row>
    <row r="44" spans="2:15" s="4" customFormat="1" ht="21">
      <c r="B44" s="421" t="s">
        <v>283</v>
      </c>
      <c r="C44" s="421"/>
      <c r="D44" s="421"/>
      <c r="E44" s="421"/>
      <c r="F44" s="418">
        <v>2110100</v>
      </c>
      <c r="G44" s="418"/>
      <c r="H44" s="418">
        <v>1528100</v>
      </c>
      <c r="I44" s="418"/>
      <c r="J44" s="418">
        <v>0</v>
      </c>
      <c r="K44" s="418"/>
      <c r="L44" s="418">
        <v>582000</v>
      </c>
      <c r="M44" s="418"/>
      <c r="N44" s="418">
        <v>0</v>
      </c>
      <c r="O44" s="418"/>
    </row>
    <row r="45" spans="2:15" s="4" customFormat="1" ht="21">
      <c r="B45" s="419" t="s">
        <v>284</v>
      </c>
      <c r="C45" s="419"/>
      <c r="D45" s="419"/>
      <c r="E45" s="419"/>
      <c r="F45" s="420">
        <v>1274800</v>
      </c>
      <c r="G45" s="420"/>
      <c r="H45" s="420">
        <v>1274800</v>
      </c>
      <c r="I45" s="420"/>
      <c r="J45" s="420">
        <v>0</v>
      </c>
      <c r="K45" s="420"/>
      <c r="L45" s="420">
        <v>0</v>
      </c>
      <c r="M45" s="420"/>
      <c r="N45" s="420">
        <v>0</v>
      </c>
      <c r="O45" s="420"/>
    </row>
    <row r="46" spans="2:15" s="4" customFormat="1" ht="21">
      <c r="B46" s="419" t="s">
        <v>285</v>
      </c>
      <c r="C46" s="419"/>
      <c r="D46" s="419"/>
      <c r="E46" s="419"/>
      <c r="F46" s="420">
        <v>835300</v>
      </c>
      <c r="G46" s="420"/>
      <c r="H46" s="420">
        <v>253300</v>
      </c>
      <c r="I46" s="420"/>
      <c r="J46" s="420">
        <v>0</v>
      </c>
      <c r="K46" s="420"/>
      <c r="L46" s="420">
        <v>582000</v>
      </c>
      <c r="M46" s="420"/>
      <c r="N46" s="420">
        <v>0</v>
      </c>
      <c r="O46" s="420"/>
    </row>
    <row r="47" spans="2:15" s="4" customFormat="1" ht="21">
      <c r="B47" s="422" t="s">
        <v>5</v>
      </c>
      <c r="C47" s="422"/>
      <c r="D47" s="422"/>
      <c r="E47" s="422"/>
      <c r="F47" s="423">
        <v>381628300</v>
      </c>
      <c r="G47" s="423"/>
      <c r="H47" s="423">
        <v>251255500</v>
      </c>
      <c r="I47" s="423"/>
      <c r="J47" s="423">
        <v>103937100</v>
      </c>
      <c r="K47" s="423"/>
      <c r="L47" s="423">
        <v>17605700</v>
      </c>
      <c r="M47" s="423"/>
      <c r="N47" s="423">
        <v>8830000</v>
      </c>
      <c r="O47" s="423"/>
    </row>
    <row r="48" spans="2:15" s="4" customFormat="1" ht="21">
      <c r="B48" s="198"/>
      <c r="C48" s="198"/>
      <c r="D48" s="198"/>
      <c r="E48" s="198"/>
      <c r="F48" s="198"/>
      <c r="G48" s="198"/>
      <c r="H48" s="198"/>
      <c r="I48" s="198"/>
      <c r="J48" s="198"/>
      <c r="K48" s="198"/>
      <c r="L48" s="198"/>
      <c r="M48" s="198"/>
      <c r="N48" s="198"/>
      <c r="O48" s="198"/>
    </row>
    <row r="49" spans="2:15" s="4" customFormat="1" ht="21">
      <c r="B49" s="198"/>
      <c r="C49" s="198"/>
      <c r="D49" s="198"/>
      <c r="E49" s="198"/>
      <c r="F49" s="198"/>
      <c r="G49" s="198"/>
      <c r="H49" s="198"/>
      <c r="I49" s="198"/>
      <c r="J49" s="198"/>
      <c r="K49" s="198"/>
      <c r="L49" s="198"/>
      <c r="M49" s="200">
        <f>+N47+L47</f>
        <v>26435700</v>
      </c>
      <c r="N49" s="198"/>
      <c r="O49" s="198"/>
    </row>
    <row r="50" spans="2:15" s="4" customFormat="1" ht="21">
      <c r="D50" s="19"/>
    </row>
  </sheetData>
  <mergeCells count="271">
    <mergeCell ref="N46:O46"/>
    <mergeCell ref="B47:E47"/>
    <mergeCell ref="F47:G47"/>
    <mergeCell ref="H47:I47"/>
    <mergeCell ref="J47:K47"/>
    <mergeCell ref="L47:M47"/>
    <mergeCell ref="N47:O47"/>
    <mergeCell ref="B46:E46"/>
    <mergeCell ref="F46:G46"/>
    <mergeCell ref="H46:I46"/>
    <mergeCell ref="J46:K46"/>
    <mergeCell ref="L46:M46"/>
    <mergeCell ref="N44:O44"/>
    <mergeCell ref="B45:E45"/>
    <mergeCell ref="F45:G45"/>
    <mergeCell ref="H45:I45"/>
    <mergeCell ref="J45:K45"/>
    <mergeCell ref="L45:M45"/>
    <mergeCell ref="N45:O45"/>
    <mergeCell ref="B44:E44"/>
    <mergeCell ref="F44:G44"/>
    <mergeCell ref="H44:I44"/>
    <mergeCell ref="J44:K44"/>
    <mergeCell ref="L44:M44"/>
    <mergeCell ref="N42:O42"/>
    <mergeCell ref="B43:E43"/>
    <mergeCell ref="F43:G43"/>
    <mergeCell ref="H43:I43"/>
    <mergeCell ref="J43:K43"/>
    <mergeCell ref="L43:M43"/>
    <mergeCell ref="N43:O43"/>
    <mergeCell ref="B42:E42"/>
    <mergeCell ref="F42:G42"/>
    <mergeCell ref="H42:I42"/>
    <mergeCell ref="J42:K42"/>
    <mergeCell ref="L42:M42"/>
    <mergeCell ref="N40:O40"/>
    <mergeCell ref="B41:E41"/>
    <mergeCell ref="F41:G41"/>
    <mergeCell ref="H41:I41"/>
    <mergeCell ref="J41:K41"/>
    <mergeCell ref="L41:M41"/>
    <mergeCell ref="N41:O41"/>
    <mergeCell ref="B40:E40"/>
    <mergeCell ref="F40:G40"/>
    <mergeCell ref="H40:I40"/>
    <mergeCell ref="J40:K40"/>
    <mergeCell ref="L40:M40"/>
    <mergeCell ref="N38:O38"/>
    <mergeCell ref="B39:E39"/>
    <mergeCell ref="F39:G39"/>
    <mergeCell ref="H39:I39"/>
    <mergeCell ref="J39:K39"/>
    <mergeCell ref="L39:M39"/>
    <mergeCell ref="N39:O39"/>
    <mergeCell ref="B38:E38"/>
    <mergeCell ref="F38:G38"/>
    <mergeCell ref="H38:I38"/>
    <mergeCell ref="J38:K38"/>
    <mergeCell ref="L38:M38"/>
    <mergeCell ref="N36:O36"/>
    <mergeCell ref="B37:E37"/>
    <mergeCell ref="F37:G37"/>
    <mergeCell ref="H37:I37"/>
    <mergeCell ref="J37:K37"/>
    <mergeCell ref="L37:M37"/>
    <mergeCell ref="N37:O37"/>
    <mergeCell ref="B36:E36"/>
    <mergeCell ref="F36:G36"/>
    <mergeCell ref="H36:I36"/>
    <mergeCell ref="J36:K36"/>
    <mergeCell ref="L36:M36"/>
    <mergeCell ref="N34:O34"/>
    <mergeCell ref="B35:E35"/>
    <mergeCell ref="F35:G35"/>
    <mergeCell ref="H35:I35"/>
    <mergeCell ref="J35:K35"/>
    <mergeCell ref="L35:M35"/>
    <mergeCell ref="N35:O35"/>
    <mergeCell ref="B34:E34"/>
    <mergeCell ref="F34:G34"/>
    <mergeCell ref="H34:I34"/>
    <mergeCell ref="J34:K34"/>
    <mergeCell ref="L34:M34"/>
    <mergeCell ref="N32:O32"/>
    <mergeCell ref="B33:E33"/>
    <mergeCell ref="F33:G33"/>
    <mergeCell ref="H33:I33"/>
    <mergeCell ref="J33:K33"/>
    <mergeCell ref="L33:M33"/>
    <mergeCell ref="N33:O33"/>
    <mergeCell ref="B32:E32"/>
    <mergeCell ref="F32:G32"/>
    <mergeCell ref="H32:I32"/>
    <mergeCell ref="J32:K32"/>
    <mergeCell ref="L32:M32"/>
    <mergeCell ref="N30:O30"/>
    <mergeCell ref="B31:E31"/>
    <mergeCell ref="F31:G31"/>
    <mergeCell ref="H31:I31"/>
    <mergeCell ref="J31:K31"/>
    <mergeCell ref="L31:M31"/>
    <mergeCell ref="N31:O31"/>
    <mergeCell ref="B30:E30"/>
    <mergeCell ref="F30:G30"/>
    <mergeCell ref="H30:I30"/>
    <mergeCell ref="J30:K30"/>
    <mergeCell ref="L30:M30"/>
    <mergeCell ref="N28:O28"/>
    <mergeCell ref="B29:E29"/>
    <mergeCell ref="F29:G29"/>
    <mergeCell ref="H29:I29"/>
    <mergeCell ref="J29:K29"/>
    <mergeCell ref="L29:M29"/>
    <mergeCell ref="N29:O29"/>
    <mergeCell ref="B28:E28"/>
    <mergeCell ref="F28:G28"/>
    <mergeCell ref="H28:I28"/>
    <mergeCell ref="J28:K28"/>
    <mergeCell ref="L28:M28"/>
    <mergeCell ref="N26:O26"/>
    <mergeCell ref="B27:E27"/>
    <mergeCell ref="F27:G27"/>
    <mergeCell ref="H27:I27"/>
    <mergeCell ref="J27:K27"/>
    <mergeCell ref="L27:M27"/>
    <mergeCell ref="N27:O27"/>
    <mergeCell ref="B26:E26"/>
    <mergeCell ref="F26:G26"/>
    <mergeCell ref="H26:I26"/>
    <mergeCell ref="J26:K26"/>
    <mergeCell ref="L26:M26"/>
    <mergeCell ref="N24:O24"/>
    <mergeCell ref="B25:E25"/>
    <mergeCell ref="F25:G25"/>
    <mergeCell ref="H25:I25"/>
    <mergeCell ref="J25:K25"/>
    <mergeCell ref="L25:M25"/>
    <mergeCell ref="N25:O25"/>
    <mergeCell ref="B24:E24"/>
    <mergeCell ref="F24:G24"/>
    <mergeCell ref="H24:I24"/>
    <mergeCell ref="J24:K24"/>
    <mergeCell ref="L24:M24"/>
    <mergeCell ref="N22:O22"/>
    <mergeCell ref="B23:E23"/>
    <mergeCell ref="F23:G23"/>
    <mergeCell ref="H23:I23"/>
    <mergeCell ref="J23:K23"/>
    <mergeCell ref="L23:M23"/>
    <mergeCell ref="N23:O23"/>
    <mergeCell ref="B22:E22"/>
    <mergeCell ref="F22:G22"/>
    <mergeCell ref="H22:I22"/>
    <mergeCell ref="J22:K22"/>
    <mergeCell ref="L22:M22"/>
    <mergeCell ref="N20:O20"/>
    <mergeCell ref="B21:E21"/>
    <mergeCell ref="F21:G21"/>
    <mergeCell ref="H21:I21"/>
    <mergeCell ref="J21:K21"/>
    <mergeCell ref="L21:M21"/>
    <mergeCell ref="N21:O21"/>
    <mergeCell ref="B20:E20"/>
    <mergeCell ref="F20:G20"/>
    <mergeCell ref="H20:I20"/>
    <mergeCell ref="J20:K20"/>
    <mergeCell ref="L20:M20"/>
    <mergeCell ref="N18:O18"/>
    <mergeCell ref="B19:E19"/>
    <mergeCell ref="F19:G19"/>
    <mergeCell ref="H19:I19"/>
    <mergeCell ref="J19:K19"/>
    <mergeCell ref="L19:M19"/>
    <mergeCell ref="N19:O19"/>
    <mergeCell ref="B18:E18"/>
    <mergeCell ref="F18:G18"/>
    <mergeCell ref="H18:I18"/>
    <mergeCell ref="J18:K18"/>
    <mergeCell ref="L18:M18"/>
    <mergeCell ref="N16:O16"/>
    <mergeCell ref="B17:E17"/>
    <mergeCell ref="F17:G17"/>
    <mergeCell ref="H17:I17"/>
    <mergeCell ref="J17:K17"/>
    <mergeCell ref="L17:M17"/>
    <mergeCell ref="N17:O17"/>
    <mergeCell ref="B16:E16"/>
    <mergeCell ref="F16:G16"/>
    <mergeCell ref="H16:I16"/>
    <mergeCell ref="J16:K16"/>
    <mergeCell ref="L16:M16"/>
    <mergeCell ref="N14:O14"/>
    <mergeCell ref="B15:E15"/>
    <mergeCell ref="F15:G15"/>
    <mergeCell ref="H15:I15"/>
    <mergeCell ref="J15:K15"/>
    <mergeCell ref="L15:M15"/>
    <mergeCell ref="N15:O15"/>
    <mergeCell ref="B14:E14"/>
    <mergeCell ref="F14:G14"/>
    <mergeCell ref="H14:I14"/>
    <mergeCell ref="J14:K14"/>
    <mergeCell ref="L14:M14"/>
    <mergeCell ref="N12:O12"/>
    <mergeCell ref="B13:E13"/>
    <mergeCell ref="F13:G13"/>
    <mergeCell ref="H13:I13"/>
    <mergeCell ref="J13:K13"/>
    <mergeCell ref="L13:M13"/>
    <mergeCell ref="N13:O13"/>
    <mergeCell ref="B12:E12"/>
    <mergeCell ref="F12:G12"/>
    <mergeCell ref="H12:I12"/>
    <mergeCell ref="J12:K12"/>
    <mergeCell ref="L12:M12"/>
    <mergeCell ref="N10:O10"/>
    <mergeCell ref="B11:E11"/>
    <mergeCell ref="F11:G11"/>
    <mergeCell ref="H11:I11"/>
    <mergeCell ref="J11:K11"/>
    <mergeCell ref="L11:M11"/>
    <mergeCell ref="N11:O11"/>
    <mergeCell ref="B10:E10"/>
    <mergeCell ref="F10:G10"/>
    <mergeCell ref="H10:I10"/>
    <mergeCell ref="J10:K10"/>
    <mergeCell ref="L10:M10"/>
    <mergeCell ref="N8:O8"/>
    <mergeCell ref="B9:E9"/>
    <mergeCell ref="F9:G9"/>
    <mergeCell ref="H9:I9"/>
    <mergeCell ref="J9:K9"/>
    <mergeCell ref="L9:M9"/>
    <mergeCell ref="N9:O9"/>
    <mergeCell ref="B8:E8"/>
    <mergeCell ref="F8:G8"/>
    <mergeCell ref="H8:I8"/>
    <mergeCell ref="J8:K8"/>
    <mergeCell ref="L8:M8"/>
    <mergeCell ref="N6:O6"/>
    <mergeCell ref="B7:E7"/>
    <mergeCell ref="F7:G7"/>
    <mergeCell ref="H7:I7"/>
    <mergeCell ref="J7:K7"/>
    <mergeCell ref="L7:M7"/>
    <mergeCell ref="N7:O7"/>
    <mergeCell ref="B6:E6"/>
    <mergeCell ref="F6:G6"/>
    <mergeCell ref="H6:I6"/>
    <mergeCell ref="J6:K6"/>
    <mergeCell ref="L6:M6"/>
    <mergeCell ref="H2:O2"/>
    <mergeCell ref="H3:I3"/>
    <mergeCell ref="J3:K3"/>
    <mergeCell ref="L3:M3"/>
    <mergeCell ref="N3:O3"/>
    <mergeCell ref="B2:E3"/>
    <mergeCell ref="F2:G3"/>
    <mergeCell ref="N4:O4"/>
    <mergeCell ref="B5:E5"/>
    <mergeCell ref="F5:G5"/>
    <mergeCell ref="H5:I5"/>
    <mergeCell ref="J5:K5"/>
    <mergeCell ref="L5:M5"/>
    <mergeCell ref="N5:O5"/>
    <mergeCell ref="B4:E4"/>
    <mergeCell ref="F4:G4"/>
    <mergeCell ref="H4:I4"/>
    <mergeCell ref="J4:K4"/>
    <mergeCell ref="L4:M4"/>
  </mergeCells>
  <pageMargins left="0.98425196850393704" right="0.78740157480314965" top="0.98425196850393704" bottom="0.78740157480314965" header="0.51181102362204722" footer="0.31496062992125984"/>
  <pageSetup paperSize="5" scale="90" firstPageNumber="20" fitToHeight="0" orientation="landscape" useFirstPageNumber="1" r:id="rId1"/>
  <headerFooter>
    <oddHeader>&amp;C&amp;"TH SarabunPSK,ธรรมดา"&amp;15&amp;P</oddHeader>
  </headerFooter>
  <rowBreaks count="2" manualBreakCount="2">
    <brk id="22" max="14" man="1"/>
    <brk id="4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8"/>
  <sheetViews>
    <sheetView showGridLines="0" view="pageBreakPreview" zoomScale="110" zoomScaleNormal="140" zoomScaleSheetLayoutView="110" workbookViewId="0">
      <selection activeCell="A114" sqref="A114"/>
    </sheetView>
  </sheetViews>
  <sheetFormatPr defaultColWidth="9.140625" defaultRowHeight="19.5"/>
  <cols>
    <col min="1" max="1" width="135.5703125" style="1" customWidth="1"/>
    <col min="2" max="2" width="36.42578125" style="2" customWidth="1"/>
    <col min="3" max="16384" width="9.140625" style="1"/>
  </cols>
  <sheetData>
    <row r="1" spans="1:2" ht="26.25">
      <c r="A1" s="409" t="s">
        <v>240</v>
      </c>
      <c r="B1" s="409"/>
    </row>
    <row r="3" spans="1:2" s="4" customFormat="1" ht="21">
      <c r="A3" s="3" t="s">
        <v>18</v>
      </c>
      <c r="B3" s="3" t="s">
        <v>19</v>
      </c>
    </row>
    <row r="4" spans="1:2" s="7" customFormat="1" ht="21" customHeight="1">
      <c r="A4" s="5" t="s">
        <v>241</v>
      </c>
      <c r="B4" s="6" t="s">
        <v>62</v>
      </c>
    </row>
    <row r="5" spans="1:2" s="7" customFormat="1" ht="44.45" customHeight="1">
      <c r="A5" s="8" t="s">
        <v>459</v>
      </c>
      <c r="B5" s="9" t="s">
        <v>20</v>
      </c>
    </row>
    <row r="6" spans="1:2" s="4" customFormat="1" ht="21">
      <c r="A6" s="10" t="s">
        <v>242</v>
      </c>
      <c r="B6" s="11" t="s">
        <v>21</v>
      </c>
    </row>
    <row r="7" spans="1:2" s="4" customFormat="1" ht="21">
      <c r="A7" s="10" t="s">
        <v>243</v>
      </c>
      <c r="B7" s="11" t="s">
        <v>20</v>
      </c>
    </row>
    <row r="8" spans="1:2" s="7" customFormat="1" ht="89.45" customHeight="1">
      <c r="A8" s="12" t="s">
        <v>244</v>
      </c>
      <c r="B8" s="13" t="s">
        <v>62</v>
      </c>
    </row>
  </sheetData>
  <mergeCells count="1">
    <mergeCell ref="A1:B1"/>
  </mergeCells>
  <pageMargins left="0.98425196850393704" right="0.78740157480314965" top="0.98425196850393704" bottom="0.78740157480314965" header="0.51181102362204722" footer="0.31496062992125984"/>
  <pageSetup paperSize="5" scale="90" firstPageNumber="23" fitToHeight="0" orientation="landscape" useFirstPageNumber="1" r:id="rId1"/>
  <headerFooter>
    <oddHeader>&amp;C&amp;"TH SarabunPSK,ธรรมดา"&amp;15&amp;P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26</vt:i4>
      </vt:variant>
    </vt:vector>
  </HeadingPairs>
  <TitlesOfParts>
    <vt:vector size="44" baseType="lpstr">
      <vt:lpstr>ผลการดำเนินงาน 2569 </vt:lpstr>
      <vt:lpstr>ข้อมูล แผน ITA (6เดือน) </vt:lpstr>
      <vt:lpstr>สารบัญ</vt:lpstr>
      <vt:lpstr>แนวทางการจัดแผนฯ</vt:lpstr>
      <vt:lpstr>โครงการตามยุทธศาสตร์</vt:lpstr>
      <vt:lpstr>ภาพรวมงบประมาณ1</vt:lpstr>
      <vt:lpstr>ITA+แยกยุทธศาสตร์</vt:lpstr>
      <vt:lpstr>ภาพรวมงบประมาณ2</vt:lpstr>
      <vt:lpstr>ตัวชี้วัด</vt:lpstr>
      <vt:lpstr>หน่วยงานจัดการศึกษา</vt:lpstr>
      <vt:lpstr>หน่วยงานสนับสนุนจัดการศึกษา</vt:lpstr>
      <vt:lpstr>สนอ.</vt:lpstr>
      <vt:lpstr>กลุ่มหน่วยงานบริการ</vt:lpstr>
      <vt:lpstr>เงินรายได้สะสม</vt:lpstr>
      <vt:lpstr>งปม.ตามจุดเน้นม.(จ)</vt:lpstr>
      <vt:lpstr>สรุปงปม.มจุดเน้นม.</vt:lpstr>
      <vt:lpstr>งปม.ตามจุดเน้นม.(ส)</vt:lpstr>
      <vt:lpstr>ภาพรวม สนอ.</vt:lpstr>
      <vt:lpstr>'ITA+แยกยุทธศาสตร์'!Print_Area</vt:lpstr>
      <vt:lpstr>กลุ่มหน่วยงานบริการ!Print_Area</vt:lpstr>
      <vt:lpstr>'ข้อมูล แผน ITA (6เดือน) '!Print_Area</vt:lpstr>
      <vt:lpstr>โครงการตามยุทธศาสตร์!Print_Area</vt:lpstr>
      <vt:lpstr>'งปม.ตามจุดเน้นม.(จ)'!Print_Area</vt:lpstr>
      <vt:lpstr>'งปม.ตามจุดเน้นม.(ส)'!Print_Area</vt:lpstr>
      <vt:lpstr>เงินรายได้สะสม!Print_Area</vt:lpstr>
      <vt:lpstr>แนวทางการจัดแผนฯ!Print_Area</vt:lpstr>
      <vt:lpstr>'ผลการดำเนินงาน 2569 '!Print_Area</vt:lpstr>
      <vt:lpstr>ภาพรวมงบประมาณ1!Print_Area</vt:lpstr>
      <vt:lpstr>ภาพรวมงบประมาณ2!Print_Area</vt:lpstr>
      <vt:lpstr>สนอ.!Print_Area</vt:lpstr>
      <vt:lpstr>สรุปงปม.มจุดเน้นม.!Print_Area</vt:lpstr>
      <vt:lpstr>สารบัญ!Print_Area</vt:lpstr>
      <vt:lpstr>หน่วยงานจัดการศึกษา!Print_Area</vt:lpstr>
      <vt:lpstr>หน่วยงานสนับสนุนจัดการศึกษา!Print_Area</vt:lpstr>
      <vt:lpstr>'ข้อมูล แผน ITA (6เดือน) '!Print_Titles</vt:lpstr>
      <vt:lpstr>'งปม.ตามจุดเน้นม.(จ)'!Print_Titles</vt:lpstr>
      <vt:lpstr>'งปม.ตามจุดเน้นม.(ส)'!Print_Titles</vt:lpstr>
      <vt:lpstr>เงินรายได้สะสม!Print_Titles</vt:lpstr>
      <vt:lpstr>'ผลการดำเนินงาน 2569 '!Print_Titles</vt:lpstr>
      <vt:lpstr>ภาพรวมงบประมาณ2!Print_Titles</vt:lpstr>
      <vt:lpstr>สนอ.!Print_Titles</vt:lpstr>
      <vt:lpstr>สรุปงปม.มจุดเน้นม.!Print_Titles</vt:lpstr>
      <vt:lpstr>หน่วยงานจัดการศึกษา!Print_Titles</vt:lpstr>
      <vt:lpstr>หน่วยงานสนับสนุนจัดการศึกษา!Print_Titles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Administrator</cp:lastModifiedBy>
  <cp:lastPrinted>2026-04-20T08:38:44Z</cp:lastPrinted>
  <dcterms:created xsi:type="dcterms:W3CDTF">2018-08-30T03:12:49Z</dcterms:created>
  <dcterms:modified xsi:type="dcterms:W3CDTF">2026-08-05T05:33:30Z</dcterms:modified>
</cp:coreProperties>
</file>