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HDD\Park\งบ 67\ข้อมูลหน่วยงาน 67\บันทึกขอข้อมูล 67\"/>
    </mc:Choice>
  </mc:AlternateContent>
  <bookViews>
    <workbookView showHorizontalScroll="0" showVerticalScroll="0" showSheetTabs="0" xWindow="0" yWindow="0" windowWidth="24000" windowHeight="9345"/>
  </bookViews>
  <sheets>
    <sheet name="(แตกตัวคูณ)บริการวิชาการ" sheetId="1" r:id="rId1"/>
    <sheet name="แตกตัวคูณ(ตัวอย่าง)" sheetId="3" r:id="rId2"/>
  </sheets>
  <externalReferences>
    <externalReference r:id="rId3"/>
    <externalReference r:id="rId4"/>
    <externalReference r:id="rId5"/>
    <externalReference r:id="rId6"/>
  </externalReferences>
  <definedNames>
    <definedName name="_03_01_1955" localSheetId="1">[1]ข้อมูลข้าราชการครู!#REF!</definedName>
    <definedName name="_03_01_1955">[1]ข้อมูลข้าราชการครู!#REF!</definedName>
    <definedName name="BUid_a" localSheetId="0">#REF!</definedName>
    <definedName name="BUid_a" localSheetId="1">#REF!</definedName>
    <definedName name="BUid_a">#REF!</definedName>
    <definedName name="bumpen" localSheetId="1">[2]ศูนย์สัตวศาสตร์ฯ!#REF!</definedName>
    <definedName name="bumpen">[2]ศูนย์สัตวศาสตร์ฯ!#REF!</definedName>
    <definedName name="_xlnm.Print_Area" localSheetId="0">'(แตกตัวคูณ)บริการวิชาการ'!$A$1:$K$47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'(แตกตัวคูณ)บริการวิชาการ'!$4:$5</definedName>
    <definedName name="_xlnm.Print_Titles" localSheetId="1">'แตกตัวคูณ(ตัวอย่าง)'!$5:$6</definedName>
    <definedName name="Q_01Government_ครอง" localSheetId="1">#REF!</definedName>
    <definedName name="Q_01Government_ครอง">#REF!</definedName>
    <definedName name="Q_02Government_ว่าง" localSheetId="1">#REF!</definedName>
    <definedName name="Q_02Government_ว่าง">#REF!</definedName>
    <definedName name="Q_06TotalGovern">#REF!</definedName>
    <definedName name="Q_07TotalGovern_ครอง">#REF!</definedName>
    <definedName name="test">#REF!</definedName>
    <definedName name="กก" localSheetId="0">#REF!</definedName>
    <definedName name="กก" localSheetId="1">#REF!</definedName>
    <definedName name="กก">#REF!</definedName>
    <definedName name="ครุภัณฑ์3">#REF!</definedName>
    <definedName name="ใช้เงินหน่วยงาน" localSheetId="1">[1]ข้อมูลข้าราชการครู!#REF!</definedName>
    <definedName name="ใช้เงินหน่วยงาน">[1]ข้อมูลข้าราชการครู!#REF!</definedName>
    <definedName name="ประ" localSheetId="0">#REF!</definedName>
    <definedName name="ประ" localSheetId="1">#REF!</definedName>
    <definedName name="ประ">#REF!</definedName>
    <definedName name="ประยุกต์" localSheetId="1">[1]ข้อมูลข้าราชการครู!#REF!</definedName>
    <definedName name="ประยุกต์">[1]ข้อมูลข้าราชการครู!#REF!</definedName>
    <definedName name="แผน12" localSheetId="0">#REF!</definedName>
    <definedName name="แผน12" localSheetId="1">#REF!</definedName>
    <definedName name="แผน12">#REF!</definedName>
    <definedName name="แผน23" localSheetId="0">#REF!</definedName>
    <definedName name="แผน23" localSheetId="1">#REF!</definedName>
    <definedName name="แผน23">#REF!</definedName>
    <definedName name="แผนงานจัดการศึกษาระดับอุดมศึกษา" localSheetId="0">[3]ศูนย์สัตวศาสตร์ฯ!#REF!</definedName>
    <definedName name="แผนงานจัดการศึกษาระดับอุดมศึกษา" localSheetId="1">[3]ศูนย์สัตวศาสตร์ฯ!#REF!</definedName>
    <definedName name="แผนงานจัดการศึกษาระดับอุดมศึกษา">[4]ศูนย์สัตวศาสตร์ฯ!#REF!</definedName>
    <definedName name="ม.ของรัฐ1" localSheetId="0">#REF!</definedName>
    <definedName name="ม.ของรัฐ1" localSheetId="1">#REF!</definedName>
    <definedName name="ม.ของรัฐ1">#REF!</definedName>
    <definedName name="ม.ในกำกับ" localSheetId="0">#REF!</definedName>
    <definedName name="ม.ในกำกับ" localSheetId="1">#REF!</definedName>
    <definedName name="ม.ในกำกับ">#REF!</definedName>
    <definedName name="ม.ในกำกับของรัฐ" localSheetId="0">#REF!</definedName>
    <definedName name="ม.ในกำกับของรัฐ" localSheetId="1">#REF!</definedName>
    <definedName name="ม.ในกำกับของรัฐ">#REF!</definedName>
  </definedNames>
  <calcPr calcId="162913"/>
</workbook>
</file>

<file path=xl/calcChain.xml><?xml version="1.0" encoding="utf-8"?>
<calcChain xmlns="http://schemas.openxmlformats.org/spreadsheetml/2006/main">
  <c r="K55" i="3" l="1"/>
  <c r="K53" i="3"/>
  <c r="K52" i="3"/>
  <c r="K49" i="3"/>
  <c r="K48" i="3"/>
  <c r="K44" i="3"/>
  <c r="K43" i="3"/>
  <c r="K42" i="3"/>
  <c r="K41" i="3"/>
  <c r="K40" i="3"/>
  <c r="K38" i="3"/>
  <c r="K37" i="3"/>
  <c r="K36" i="3"/>
  <c r="K34" i="3"/>
  <c r="K33" i="3"/>
  <c r="K32" i="3"/>
  <c r="K28" i="3"/>
  <c r="K27" i="3"/>
  <c r="K25" i="3"/>
  <c r="K24" i="3"/>
  <c r="K22" i="3"/>
  <c r="K19" i="3"/>
  <c r="K17" i="3"/>
  <c r="K15" i="3"/>
  <c r="K12" i="3"/>
  <c r="K46" i="3" l="1"/>
  <c r="K45" i="3" s="1"/>
  <c r="K30" i="3"/>
  <c r="K29" i="3" s="1"/>
  <c r="K10" i="3"/>
  <c r="K20" i="3"/>
  <c r="K9" i="3" l="1"/>
  <c r="K8" i="3" s="1"/>
  <c r="K7" i="3" s="1"/>
</calcChain>
</file>

<file path=xl/sharedStrings.xml><?xml version="1.0" encoding="utf-8"?>
<sst xmlns="http://schemas.openxmlformats.org/spreadsheetml/2006/main" count="211" uniqueCount="83">
  <si>
    <t>ข้อเสนองบประมาณรายจ่ายประจำปีงบประมาณ พ.ศ. 2563</t>
  </si>
  <si>
    <t>ลำดับ</t>
  </si>
  <si>
    <t>รายการงบประมาณ/กิจกรรม</t>
  </si>
  <si>
    <t>กลุ่มเป้าหมาย</t>
  </si>
  <si>
    <t>ระยะเวลา</t>
  </si>
  <si>
    <t>งบประมาณ</t>
  </si>
  <si>
    <t>จำนวนครั้ง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</si>
  <si>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</si>
  <si>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</si>
  <si>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</si>
  <si>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</si>
  <si>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</si>
  <si>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</si>
  <si>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ครั้ง</t>
  </si>
  <si>
    <t>(บาท)</t>
  </si>
  <si>
    <t>ไม่ต้องกรอก</t>
  </si>
  <si>
    <t>1) ค่าตอบแทน</t>
  </si>
  <si>
    <t>2) ค่าใช้สอย</t>
  </si>
  <si>
    <t>3) ค่าวัสดุ</t>
  </si>
  <si>
    <t xml:space="preserve">กิจกรรมที่ 1 </t>
  </si>
  <si>
    <t xml:space="preserve">กิจกรรมที่ 4 </t>
  </si>
  <si>
    <t xml:space="preserve">กิจกรรมที่ 2 </t>
  </si>
  <si>
    <t xml:space="preserve">กิจกรรมที่ 3 </t>
  </si>
  <si>
    <t>งบเงินอุดหนุน</t>
  </si>
  <si>
    <t>ตัวอย่างแบบฟอร์มแตกตัวคูณ</t>
  </si>
  <si>
    <t>ผลผลิต : ผลงานทำนุบำรุงศิลป วัฒนธรรม</t>
  </si>
  <si>
    <t>รายการงบประมาณ : ค่าใช้จ่ายในการทำนุบำรุงศิลปวัฒนธรรม</t>
  </si>
  <si>
    <t>(1)</t>
  </si>
  <si>
    <t>กิจกรรมย่อยที่ 1 รวมรวมและวิเคราะห์ข้อมูลด้านศิลปวัฒนธรรมท้องถิ่นล้านนาและอนุภูมิภาคลุ่มน้ำโขง</t>
  </si>
  <si>
    <t>(1.1) รวบรวมองค์ความรู้ด้านศิลปวัฒนธรรมและภูมิปัญญาท้องถิ่นในเขตล้านนาตะวันออก (เชียงราย พะเยา แพร่ และน่าน)</t>
  </si>
  <si>
    <t>.</t>
  </si>
  <si>
    <t>1) ค่าวัสดุ</t>
  </si>
  <si>
    <t xml:space="preserve">  - ค่าเอกสาร หนังสือ วัสดุอุปกรณ์ในการจัดเก็บข้อมูล</t>
  </si>
  <si>
    <t xml:space="preserve">    ภาคสนาม (เหมาจ่าย)</t>
  </si>
  <si>
    <t>2) ค่าตอบแทน</t>
  </si>
  <si>
    <t xml:space="preserve">  - ค่าตอบแทนเครือข่ายและนักศึกษาเก็บข้อมูลในพื้นที่</t>
  </si>
  <si>
    <t>คน</t>
  </si>
  <si>
    <t xml:space="preserve">   เป้าหมายคนละ 300 บาท /วัน</t>
  </si>
  <si>
    <t xml:space="preserve"> - ค่าตอบแทนผู้เชี่ยวชาญตรวจสอบข้อมูล </t>
  </si>
  <si>
    <t>3) ค่าใช้สอย</t>
  </si>
  <si>
    <t xml:space="preserve">  - ค่าพาหนะและค่าน้ำมันเชื้อเพลิงลงพื้นที่เก็บข้อมูล</t>
  </si>
  <si>
    <t>คัน</t>
  </si>
  <si>
    <t>(1.2) จัดเก็บข้อมูลศิลปินและครูภูมิปัญญาท้องถิ่นล้านนาและอนุภุมิภาคลุ่มน้ำโขง</t>
  </si>
  <si>
    <t xml:space="preserve">   - ค่าวัสดุอุปกรณ์ในการเก็บข้อมูล (เหมาจ่าย)</t>
  </si>
  <si>
    <t>วัน</t>
  </si>
  <si>
    <t xml:space="preserve">   - ค่าตอบแทนผู้ช่วยเก็บข้อมูลภาคสนาม</t>
  </si>
  <si>
    <t xml:space="preserve">   - ค่าตอบแทนวิทยากรผู้ให้ข้อมูล</t>
  </si>
  <si>
    <t xml:space="preserve">   - ค่าเช่าเหมาพาหนะพร้อมน้ำมันเชื้อเพลิง</t>
  </si>
  <si>
    <t xml:space="preserve">   - ค่าเบี้ยเลี้ยงเจ้าหน้าที่</t>
  </si>
  <si>
    <t>(2)</t>
  </si>
  <si>
    <t>กิจกรรมย่อยที่ 2 ฟื้นฟู อนุรักษ์และสืบสานศิลปวัฒนธรรมของกลุ่มชาติพันธุ์ในล้านนา</t>
  </si>
  <si>
    <t>(2.1) จัดประชุมทางวิชาการด้านศิลปวัฒนธรรมและภูมิปัญญาท้องถิ่นล้านนาและอนุภูมิภาคลุ่มน้ำโขงระดับชาติและระดับนานาชาติ</t>
  </si>
  <si>
    <t xml:space="preserve">   - ค่าป้ายประชาสัมพันธ์ </t>
  </si>
  <si>
    <t>ป้าย</t>
  </si>
  <si>
    <t xml:space="preserve">   - ค่าเอกสารประชาสัมพันธ์</t>
  </si>
  <si>
    <t>ชุด</t>
  </si>
  <si>
    <t xml:space="preserve">   - ค่าเอกสาร วัสดุในการจัดกิจกรรม</t>
  </si>
  <si>
    <t xml:space="preserve">    - ค่าตอบแทนผู้ทรงวุฒิ</t>
  </si>
  <si>
    <t>ชั่วโมง</t>
  </si>
  <si>
    <t xml:space="preserve">    - ค่าตอบแทนวิทยากรประจำห้อง/ฐาน</t>
  </si>
  <si>
    <t xml:space="preserve">    - ค่าแสดงพิธีเปิด/ปิด</t>
  </si>
  <si>
    <t xml:space="preserve">    - ค่าเดินทางไปผู้ทรงคุณวิฒิ/วิทยากร</t>
  </si>
  <si>
    <t xml:space="preserve">    - ค่าที่พักผู้ทรงคุณวุฒิ วิทยากร</t>
  </si>
  <si>
    <t>คืน</t>
  </si>
  <si>
    <t xml:space="preserve">    - ค่าพาหนะและค่าน้ำมันเชื้อเพลิง (ตลอดงาน)</t>
  </si>
  <si>
    <t xml:space="preserve">    - ค่าอาหารและอาหารว่างผู้เข้าร่วมกิจกรรม</t>
  </si>
  <si>
    <t xml:space="preserve">    - ค่าเช่าห้องประชุม/สัมมนา</t>
  </si>
  <si>
    <t>ห้อง</t>
  </si>
  <si>
    <t>(7)</t>
  </si>
  <si>
    <t>กิจกรรมย่อยที่ 7  ส่งเสริมการปลุกจิตสำนึกอนุรักษ์ และสืบสานประเพณี วัฒนธรรม  ภาษาและภูมิปัญญาท้องถิ่นล้านนาและกลุ่มชาติพันธุ์</t>
  </si>
  <si>
    <t>(7.1) ถนนสายวัฒนธรรมล้านนา</t>
  </si>
  <si>
    <t xml:space="preserve">    - ค่าป้ายประชาสัมพันธ์</t>
  </si>
  <si>
    <t xml:space="preserve">    - ค่าวัสดุอุปกรณ์จัดทำซุ้มแสดงและจำหน่วยสินค้า</t>
  </si>
  <si>
    <t>ซุ้ม</t>
  </si>
  <si>
    <t xml:space="preserve">     ทางวัฒนธรรม</t>
  </si>
  <si>
    <t xml:space="preserve">   - ค่าตอบแทนการแสดงทางวัฒนธรรม</t>
  </si>
  <si>
    <t>คณะ</t>
  </si>
  <si>
    <t xml:space="preserve">   - ค่าตอบแทนผู้นำสาธิตสินค้าทางวัฒนธรรม</t>
  </si>
  <si>
    <t xml:space="preserve">   - ค่าพาหนะประสานผู้แสดงทางวัฒนธรรมและผู้</t>
  </si>
  <si>
    <t xml:space="preserve">     ประกอบการ</t>
  </si>
  <si>
    <t>รายการงบประมาณ : …</t>
  </si>
  <si>
    <t xml:space="preserve">โครงการ :  </t>
  </si>
  <si>
    <t>ข้อเสนองบประมาณรายจ่ายประจำปีงบประมาณ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</si>
</sst>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5" formatCode="&quot;฿&quot;#,##0;\-&quot;฿&quot;#,##0"/>
    <numFmt numFmtId="6" formatCode="&quot;฿&quot;#,##0;[Red]\-&quot;฿&quot;#,##0"/>
    <numFmt numFmtId="7" formatCode="&quot;฿&quot;#,##0.00;\-&quot;฿&quot;#,##0.00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&quot;$&quot;#,##0_);\(&quot;$&quot;#,##0\)"/>
    <numFmt numFmtId="190" formatCode="0.00000&quot;  &quot;"/>
    <numFmt numFmtId="191" formatCode="#,##0.00&quot; F&quot;_);\(#,##0.00&quot; F&quot;\)"/>
    <numFmt numFmtId="192" formatCode="#,##0&quot; $&quot;;\-#,##0&quot; $&quot;"/>
    <numFmt numFmtId="193" formatCode="\ช\ช\:\น\น\:\ท\ท"/>
    <numFmt numFmtId="194" formatCode="\t0%"/>
    <numFmt numFmtId="195" formatCode="&quot;ฃ&quot;#,##0.00;\-&quot;ฃ&quot;#,##0.00"/>
    <numFmt numFmtId="196" formatCode="\t&quot;฿&quot;#,##0_);\(\t&quot;฿&quot;#,##0\)"/>
    <numFmt numFmtId="197" formatCode="_(* #,##0_);_(* \(#,##0\);_(* &quot;-&quot;??_);_(@_)"/>
    <numFmt numFmtId="198" formatCode="\t&quot;$&quot;#,##0_);\(\t&quot;$&quot;#,##0\)"/>
    <numFmt numFmtId="199" formatCode="_ * #,##0.00_ ;_ * \-#,##0.00_ ;_ * &quot;-&quot;??_ ;_ @_ "/>
  </numFmts>
  <fonts count="5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ahoma"/>
      <family val="2"/>
      <charset val="22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AngsanaUPC"/>
      <family val="1"/>
      <charset val="22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22"/>
    </font>
    <font>
      <sz val="10"/>
      <name val="MS Sans Serif"/>
      <family val="2"/>
      <charset val="22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3.6"/>
      <color indexed="12"/>
      <name val="Cordia New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2"/>
      <name val="Angsana New"/>
      <family val="1"/>
    </font>
    <font>
      <sz val="11"/>
      <color theme="1"/>
      <name val="Tahoma"/>
      <family val="2"/>
      <scheme val="minor"/>
    </font>
    <font>
      <sz val="12"/>
      <name val="นูลมรผ"/>
      <charset val="129"/>
    </font>
    <font>
      <sz val="12"/>
      <name val="นูลมรผ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Tahoma"/>
      <family val="2"/>
      <charset val="22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20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 applyBorder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1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9" fontId="14" fillId="0" borderId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5" fillId="8" borderId="0" applyNumberFormat="0" applyBorder="0" applyAlignment="0" applyProtection="0"/>
    <xf numFmtId="0" fontId="16" fillId="25" borderId="17" applyNumberFormat="0" applyAlignment="0" applyProtection="0"/>
    <xf numFmtId="0" fontId="17" fillId="0" borderId="0"/>
    <xf numFmtId="0" fontId="18" fillId="26" borderId="18" applyNumberFormat="0" applyAlignment="0" applyProtection="0"/>
    <xf numFmtId="188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9" fillId="0" borderId="0"/>
    <xf numFmtId="191" fontId="9" fillId="0" borderId="0"/>
    <xf numFmtId="15" fontId="20" fillId="0" borderId="0"/>
    <xf numFmtId="192" fontId="9" fillId="0" borderId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38" fontId="23" fillId="27" borderId="0" applyNumberFormat="0" applyBorder="0" applyAlignment="0" applyProtection="0"/>
    <xf numFmtId="0" fontId="24" fillId="0" borderId="0">
      <alignment horizontal="left"/>
    </xf>
    <xf numFmtId="0" fontId="25" fillId="0" borderId="19" applyNumberFormat="0" applyAlignment="0" applyProtection="0">
      <alignment horizontal="left" vertical="center"/>
    </xf>
    <xf numFmtId="0" fontId="25" fillId="0" borderId="4">
      <alignment horizontal="left" vertical="center"/>
    </xf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8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12" borderId="17" applyNumberFormat="0" applyAlignment="0" applyProtection="0"/>
    <xf numFmtId="10" fontId="23" fillId="28" borderId="23" applyNumberFormat="0" applyBorder="0" applyAlignment="0" applyProtection="0"/>
    <xf numFmtId="0" fontId="31" fillId="0" borderId="24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32" fillId="0" borderId="25"/>
    <xf numFmtId="193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0" fontId="33" fillId="29" borderId="0" applyNumberFormat="0" applyBorder="0" applyAlignment="0" applyProtection="0"/>
    <xf numFmtId="0" fontId="34" fillId="0" borderId="0"/>
    <xf numFmtId="195" fontId="34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1" fillId="0" borderId="0"/>
    <xf numFmtId="49" fontId="6" fillId="0" borderId="0"/>
    <xf numFmtId="0" fontId="9" fillId="30" borderId="26" applyNumberFormat="0" applyFont="0" applyAlignment="0" applyProtection="0"/>
    <xf numFmtId="0" fontId="35" fillId="25" borderId="27" applyNumberFormat="0" applyAlignment="0" applyProtection="0"/>
    <xf numFmtId="0" fontId="23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9" fillId="0" borderId="0">
      <alignment horizontal="center"/>
    </xf>
    <xf numFmtId="0" fontId="32" fillId="0" borderId="0"/>
    <xf numFmtId="0" fontId="36" fillId="0" borderId="0" applyNumberFormat="0" applyFill="0" applyBorder="0" applyAlignment="0" applyProtection="0"/>
    <xf numFmtId="0" fontId="37" fillId="0" borderId="28" applyNumberFormat="0" applyFill="0" applyAlignment="0" applyProtection="0"/>
    <xf numFmtId="0" fontId="3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8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41" fillId="0" borderId="0" applyFont="0" applyFill="0" applyBorder="0" applyAlignment="0" applyProtection="0"/>
    <xf numFmtId="18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42" fillId="0" borderId="0" applyFont="0" applyFill="0" applyBorder="0" applyAlignment="0" applyProtection="0"/>
    <xf numFmtId="196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6" fillId="0" borderId="0"/>
    <xf numFmtId="0" fontId="19" fillId="0" borderId="0"/>
    <xf numFmtId="0" fontId="1" fillId="0" borderId="0"/>
    <xf numFmtId="0" fontId="6" fillId="0" borderId="0"/>
    <xf numFmtId="0" fontId="6" fillId="0" borderId="0"/>
    <xf numFmtId="0" fontId="42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/>
    <xf numFmtId="44" fontId="8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5" fillId="0" borderId="0" xfId="2" applyFont="1"/>
    <xf numFmtId="0" fontId="2" fillId="2" borderId="1" xfId="3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Continuous"/>
    </xf>
    <xf numFmtId="0" fontId="2" fillId="0" borderId="3" xfId="2" applyFont="1" applyBorder="1" applyAlignment="1">
      <alignment horizontal="centerContinuous"/>
    </xf>
    <xf numFmtId="0" fontId="2" fillId="0" borderId="4" xfId="2" applyFont="1" applyBorder="1" applyAlignment="1">
      <alignment horizontal="centerContinuous"/>
    </xf>
    <xf numFmtId="0" fontId="2" fillId="0" borderId="5" xfId="2" applyFont="1" applyBorder="1" applyAlignment="1">
      <alignment horizontal="center"/>
    </xf>
    <xf numFmtId="187" fontId="7" fillId="0" borderId="0" xfId="1" applyNumberFormat="1" applyFont="1"/>
    <xf numFmtId="0" fontId="7" fillId="0" borderId="0" xfId="2" applyFont="1"/>
    <xf numFmtId="0" fontId="2" fillId="2" borderId="6" xfId="3" applyFont="1" applyFill="1" applyBorder="1" applyAlignment="1">
      <alignment horizontal="center" vertical="center" wrapText="1"/>
    </xf>
    <xf numFmtId="0" fontId="2" fillId="2" borderId="6" xfId="3" applyFont="1" applyFill="1" applyBorder="1" applyAlignment="1">
      <alignment vertical="center" wrapText="1"/>
    </xf>
    <xf numFmtId="187" fontId="2" fillId="2" borderId="7" xfId="4" applyNumberFormat="1" applyFont="1" applyFill="1" applyBorder="1" applyAlignment="1">
      <alignment horizontal="center"/>
    </xf>
    <xf numFmtId="187" fontId="2" fillId="2" borderId="7" xfId="5" applyNumberFormat="1" applyFont="1" applyFill="1" applyBorder="1" applyAlignment="1">
      <alignment horizontal="center"/>
    </xf>
    <xf numFmtId="187" fontId="2" fillId="2" borderId="7" xfId="4" applyNumberFormat="1" applyFont="1" applyFill="1" applyBorder="1" applyAlignment="1">
      <alignment horizontal="center" shrinkToFit="1"/>
    </xf>
    <xf numFmtId="187" fontId="2" fillId="2" borderId="6" xfId="5" applyNumberFormat="1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 vertical="top" wrapText="1"/>
    </xf>
    <xf numFmtId="0" fontId="2" fillId="3" borderId="8" xfId="3" applyFont="1" applyFill="1" applyBorder="1" applyAlignment="1">
      <alignment horizontal="left" vertical="top" wrapText="1"/>
    </xf>
    <xf numFmtId="187" fontId="2" fillId="4" borderId="9" xfId="4" applyNumberFormat="1" applyFont="1" applyFill="1" applyBorder="1" applyAlignment="1">
      <alignment horizontal="centerContinuous" vertical="top"/>
    </xf>
    <xf numFmtId="187" fontId="2" fillId="4" borderId="9" xfId="5" applyNumberFormat="1" applyFont="1" applyFill="1" applyBorder="1" applyAlignment="1">
      <alignment horizontal="centerContinuous" vertical="top"/>
    </xf>
    <xf numFmtId="187" fontId="2" fillId="4" borderId="9" xfId="4" applyNumberFormat="1" applyFont="1" applyFill="1" applyBorder="1" applyAlignment="1">
      <alignment horizontal="centerContinuous" vertical="top" shrinkToFit="1"/>
    </xf>
    <xf numFmtId="187" fontId="2" fillId="3" borderId="8" xfId="4" applyNumberFormat="1" applyFont="1" applyFill="1" applyBorder="1" applyAlignment="1">
      <alignment horizontal="center" vertical="top"/>
    </xf>
    <xf numFmtId="187" fontId="4" fillId="0" borderId="0" xfId="2" applyNumberFormat="1" applyFont="1"/>
    <xf numFmtId="0" fontId="7" fillId="2" borderId="9" xfId="7" quotePrefix="1" applyFont="1" applyFill="1" applyBorder="1" applyAlignment="1">
      <alignment horizontal="center" vertical="top" wrapText="1"/>
    </xf>
    <xf numFmtId="187" fontId="2" fillId="4" borderId="8" xfId="5" applyNumberFormat="1" applyFont="1" applyFill="1" applyBorder="1" applyAlignment="1">
      <alignment horizontal="centerContinuous" vertical="top"/>
    </xf>
    <xf numFmtId="0" fontId="7" fillId="0" borderId="9" xfId="7" applyFont="1" applyFill="1" applyBorder="1" applyAlignment="1">
      <alignment horizontal="left" vertical="top" wrapText="1"/>
    </xf>
    <xf numFmtId="0" fontId="7" fillId="0" borderId="15" xfId="7" applyFont="1" applyFill="1" applyBorder="1" applyAlignment="1">
      <alignment horizontal="left" vertical="top" wrapText="1"/>
    </xf>
    <xf numFmtId="0" fontId="4" fillId="0" borderId="0" xfId="10" applyFont="1"/>
    <xf numFmtId="0" fontId="10" fillId="0" borderId="0" xfId="10" applyFont="1"/>
    <xf numFmtId="0" fontId="7" fillId="2" borderId="9" xfId="3" applyFont="1" applyFill="1" applyBorder="1" applyAlignment="1">
      <alignment horizontal="center" vertical="top" wrapText="1"/>
    </xf>
    <xf numFmtId="0" fontId="10" fillId="0" borderId="0" xfId="10" applyFont="1" applyFill="1"/>
    <xf numFmtId="0" fontId="2" fillId="6" borderId="8" xfId="7" quotePrefix="1" applyFont="1" applyFill="1" applyBorder="1" applyAlignment="1">
      <alignment horizontal="center" vertical="top" wrapText="1"/>
    </xf>
    <xf numFmtId="187" fontId="2" fillId="4" borderId="8" xfId="13" applyNumberFormat="1" applyFont="1" applyFill="1" applyBorder="1" applyAlignment="1">
      <alignment horizontal="centerContinuous" vertical="top"/>
    </xf>
    <xf numFmtId="187" fontId="2" fillId="4" borderId="8" xfId="13" applyNumberFormat="1" applyFont="1" applyFill="1" applyBorder="1" applyAlignment="1">
      <alignment horizontal="centerContinuous" vertical="top" shrinkToFit="1"/>
    </xf>
    <xf numFmtId="187" fontId="2" fillId="6" borderId="8" xfId="13" applyNumberFormat="1" applyFont="1" applyFill="1" applyBorder="1" applyAlignment="1">
      <alignment horizontal="left" vertical="top" wrapText="1"/>
    </xf>
    <xf numFmtId="187" fontId="7" fillId="2" borderId="9" xfId="13" applyNumberFormat="1" applyFont="1" applyFill="1" applyBorder="1" applyAlignment="1">
      <alignment horizontal="center" vertical="top"/>
    </xf>
    <xf numFmtId="187" fontId="7" fillId="2" borderId="9" xfId="13" applyNumberFormat="1" applyFont="1" applyFill="1" applyBorder="1" applyAlignment="1">
      <alignment horizontal="center" vertical="top" shrinkToFit="1"/>
    </xf>
    <xf numFmtId="187" fontId="7" fillId="2" borderId="9" xfId="13" applyNumberFormat="1" applyFont="1" applyFill="1" applyBorder="1" applyAlignment="1">
      <alignment horizontal="left" vertical="top" wrapText="1"/>
    </xf>
    <xf numFmtId="0" fontId="10" fillId="0" borderId="0" xfId="10" applyFont="1" applyAlignment="1"/>
    <xf numFmtId="0" fontId="2" fillId="6" borderId="9" xfId="7" quotePrefix="1" applyFont="1" applyFill="1" applyBorder="1" applyAlignment="1">
      <alignment horizontal="center" vertical="top" wrapText="1"/>
    </xf>
    <xf numFmtId="0" fontId="2" fillId="6" borderId="9" xfId="7" applyFont="1" applyFill="1" applyBorder="1" applyAlignment="1">
      <alignment horizontal="left" vertical="top" wrapText="1"/>
    </xf>
    <xf numFmtId="187" fontId="2" fillId="6" borderId="9" xfId="13" applyNumberFormat="1" applyFont="1" applyFill="1" applyBorder="1" applyAlignment="1">
      <alignment horizontal="left" vertical="top" wrapText="1"/>
    </xf>
    <xf numFmtId="0" fontId="2" fillId="5" borderId="8" xfId="6" applyNumberFormat="1" applyFont="1" applyFill="1" applyBorder="1" applyAlignment="1">
      <alignment horizontal="center" vertical="top" wrapText="1"/>
    </xf>
    <xf numFmtId="0" fontId="2" fillId="5" borderId="8" xfId="6" applyNumberFormat="1" applyFont="1" applyFill="1" applyBorder="1" applyAlignment="1">
      <alignment horizontal="left" vertical="top" wrapText="1"/>
    </xf>
    <xf numFmtId="187" fontId="2" fillId="5" borderId="8" xfId="13" applyNumberFormat="1" applyFont="1" applyFill="1" applyBorder="1" applyAlignment="1">
      <alignment horizontal="left" vertical="top" wrapText="1"/>
    </xf>
    <xf numFmtId="187" fontId="4" fillId="0" borderId="0" xfId="10" applyNumberFormat="1" applyFont="1" applyAlignment="1">
      <alignment vertical="top"/>
    </xf>
    <xf numFmtId="0" fontId="4" fillId="0" borderId="0" xfId="10" applyFont="1" applyAlignment="1">
      <alignment vertical="top" wrapText="1"/>
    </xf>
    <xf numFmtId="0" fontId="7" fillId="0" borderId="16" xfId="14" applyFont="1" applyBorder="1" applyAlignment="1">
      <alignment vertical="center" wrapText="1"/>
    </xf>
    <xf numFmtId="187" fontId="7" fillId="2" borderId="14" xfId="13" applyNumberFormat="1" applyFont="1" applyFill="1" applyBorder="1" applyAlignment="1">
      <alignment horizontal="center" vertical="top"/>
    </xf>
    <xf numFmtId="0" fontId="7" fillId="0" borderId="9" xfId="14" applyFont="1" applyBorder="1" applyAlignment="1">
      <alignment vertical="center" wrapText="1"/>
    </xf>
    <xf numFmtId="0" fontId="2" fillId="6" borderId="11" xfId="7" applyFont="1" applyFill="1" applyBorder="1" applyAlignment="1">
      <alignment horizontal="left" vertical="top" wrapText="1"/>
    </xf>
    <xf numFmtId="0" fontId="5" fillId="0" borderId="0" xfId="2" applyFont="1" applyFill="1"/>
    <xf numFmtId="0" fontId="2" fillId="0" borderId="8" xfId="7" quotePrefix="1" applyFont="1" applyFill="1" applyBorder="1" applyAlignment="1">
      <alignment horizontal="center" vertical="top" wrapText="1"/>
    </xf>
    <xf numFmtId="187" fontId="2" fillId="0" borderId="10" xfId="13" applyNumberFormat="1" applyFont="1" applyFill="1" applyBorder="1" applyAlignment="1">
      <alignment horizontal="centerContinuous" vertical="top"/>
    </xf>
    <xf numFmtId="187" fontId="2" fillId="0" borderId="8" xfId="5" applyNumberFormat="1" applyFont="1" applyFill="1" applyBorder="1" applyAlignment="1">
      <alignment horizontal="centerContinuous" vertical="top"/>
    </xf>
    <xf numFmtId="187" fontId="2" fillId="0" borderId="8" xfId="13" applyNumberFormat="1" applyFont="1" applyFill="1" applyBorder="1" applyAlignment="1">
      <alignment horizontal="centerContinuous" vertical="top" shrinkToFit="1"/>
    </xf>
    <xf numFmtId="187" fontId="2" fillId="0" borderId="8" xfId="13" applyNumberFormat="1" applyFont="1" applyFill="1" applyBorder="1" applyAlignment="1">
      <alignment horizontal="centerContinuous" vertical="top"/>
    </xf>
    <xf numFmtId="187" fontId="2" fillId="0" borderId="8" xfId="13" applyNumberFormat="1" applyFont="1" applyFill="1" applyBorder="1" applyAlignment="1">
      <alignment horizontal="left" vertical="top" wrapText="1"/>
    </xf>
    <xf numFmtId="0" fontId="2" fillId="6" borderId="9" xfId="7" applyFont="1" applyFill="1" applyBorder="1" applyAlignment="1">
      <alignment vertical="top" wrapText="1"/>
    </xf>
    <xf numFmtId="187" fontId="2" fillId="6" borderId="9" xfId="13" applyNumberFormat="1" applyFont="1" applyFill="1" applyBorder="1" applyAlignment="1">
      <alignment vertical="top" wrapText="1"/>
    </xf>
    <xf numFmtId="0" fontId="2" fillId="0" borderId="9" xfId="7" quotePrefix="1" applyFont="1" applyFill="1" applyBorder="1" applyAlignment="1">
      <alignment horizontal="center" vertical="top" wrapText="1"/>
    </xf>
    <xf numFmtId="187" fontId="2" fillId="0" borderId="14" xfId="13" applyNumberFormat="1" applyFont="1" applyFill="1" applyBorder="1" applyAlignment="1">
      <alignment horizontal="centerContinuous" vertical="top"/>
    </xf>
    <xf numFmtId="187" fontId="2" fillId="0" borderId="9" xfId="5" applyNumberFormat="1" applyFont="1" applyFill="1" applyBorder="1" applyAlignment="1">
      <alignment horizontal="centerContinuous" vertical="top"/>
    </xf>
    <xf numFmtId="187" fontId="2" fillId="0" borderId="9" xfId="13" applyNumberFormat="1" applyFont="1" applyFill="1" applyBorder="1" applyAlignment="1">
      <alignment horizontal="centerContinuous" vertical="top" shrinkToFit="1"/>
    </xf>
    <xf numFmtId="187" fontId="2" fillId="0" borderId="9" xfId="13" applyNumberFormat="1" applyFont="1" applyFill="1" applyBorder="1" applyAlignment="1">
      <alignment horizontal="centerContinuous" vertical="top"/>
    </xf>
    <xf numFmtId="187" fontId="2" fillId="0" borderId="9" xfId="13" applyNumberFormat="1" applyFont="1" applyFill="1" applyBorder="1" applyAlignment="1">
      <alignment horizontal="left" vertical="top" wrapText="1"/>
    </xf>
    <xf numFmtId="0" fontId="46" fillId="0" borderId="0" xfId="2" applyFont="1"/>
    <xf numFmtId="0" fontId="47" fillId="0" borderId="0" xfId="2" applyFont="1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1" fillId="0" borderId="0" xfId="2"/>
    <xf numFmtId="0" fontId="45" fillId="0" borderId="2" xfId="2" applyFont="1" applyBorder="1" applyAlignment="1">
      <alignment horizontal="centerContinuous"/>
    </xf>
    <xf numFmtId="0" fontId="45" fillId="0" borderId="3" xfId="2" applyFont="1" applyBorder="1" applyAlignment="1">
      <alignment horizontal="centerContinuous"/>
    </xf>
    <xf numFmtId="0" fontId="45" fillId="0" borderId="4" xfId="2" applyFont="1" applyBorder="1" applyAlignment="1">
      <alignment horizontal="centerContinuous"/>
    </xf>
    <xf numFmtId="0" fontId="45" fillId="0" borderId="5" xfId="2" applyFont="1" applyBorder="1" applyAlignment="1">
      <alignment horizontal="center"/>
    </xf>
    <xf numFmtId="0" fontId="48" fillId="0" borderId="0" xfId="2" applyFont="1"/>
    <xf numFmtId="187" fontId="45" fillId="2" borderId="7" xfId="4" applyNumberFormat="1" applyFont="1" applyFill="1" applyBorder="1" applyAlignment="1">
      <alignment horizontal="center"/>
    </xf>
    <xf numFmtId="187" fontId="45" fillId="2" borderId="7" xfId="5" applyNumberFormat="1" applyFont="1" applyFill="1" applyBorder="1" applyAlignment="1">
      <alignment horizontal="center"/>
    </xf>
    <xf numFmtId="187" fontId="45" fillId="2" borderId="7" xfId="4" applyNumberFormat="1" applyFont="1" applyFill="1" applyBorder="1" applyAlignment="1">
      <alignment horizontal="center" shrinkToFit="1"/>
    </xf>
    <xf numFmtId="187" fontId="45" fillId="2" borderId="6" xfId="5" applyNumberFormat="1" applyFont="1" applyFill="1" applyBorder="1" applyAlignment="1">
      <alignment horizontal="center"/>
    </xf>
    <xf numFmtId="0" fontId="2" fillId="5" borderId="9" xfId="6" applyNumberFormat="1" applyFont="1" applyFill="1" applyBorder="1" applyAlignment="1">
      <alignment horizontal="center" vertical="top" wrapText="1"/>
    </xf>
    <xf numFmtId="0" fontId="2" fillId="5" borderId="9" xfId="6" applyNumberFormat="1" applyFont="1" applyFill="1" applyBorder="1" applyAlignment="1">
      <alignment horizontal="left" vertical="top" wrapText="1"/>
    </xf>
    <xf numFmtId="187" fontId="45" fillId="4" borderId="9" xfId="4" applyNumberFormat="1" applyFont="1" applyFill="1" applyBorder="1" applyAlignment="1">
      <alignment horizontal="centerContinuous" vertical="top"/>
    </xf>
    <xf numFmtId="187" fontId="45" fillId="4" borderId="9" xfId="5" applyNumberFormat="1" applyFont="1" applyFill="1" applyBorder="1" applyAlignment="1">
      <alignment horizontal="centerContinuous" vertical="top"/>
    </xf>
    <xf numFmtId="187" fontId="45" fillId="4" borderId="9" xfId="4" applyNumberFormat="1" applyFont="1" applyFill="1" applyBorder="1" applyAlignment="1">
      <alignment horizontal="centerContinuous" vertical="top" shrinkToFit="1"/>
    </xf>
    <xf numFmtId="187" fontId="2" fillId="5" borderId="9" xfId="4" applyNumberFormat="1" applyFont="1" applyFill="1" applyBorder="1" applyAlignment="1">
      <alignment horizontal="left" vertical="top" wrapText="1"/>
    </xf>
    <xf numFmtId="0" fontId="7" fillId="6" borderId="9" xfId="7" quotePrefix="1" applyFont="1" applyFill="1" applyBorder="1" applyAlignment="1">
      <alignment horizontal="center" vertical="top" wrapText="1"/>
    </xf>
    <xf numFmtId="0" fontId="7" fillId="6" borderId="9" xfId="7" applyFont="1" applyFill="1" applyBorder="1" applyAlignment="1">
      <alignment horizontal="left" vertical="top" wrapText="1"/>
    </xf>
    <xf numFmtId="187" fontId="7" fillId="6" borderId="9" xfId="4" applyNumberFormat="1" applyFont="1" applyFill="1" applyBorder="1" applyAlignment="1">
      <alignment horizontal="left" vertical="top" wrapText="1"/>
    </xf>
    <xf numFmtId="0" fontId="7" fillId="6" borderId="11" xfId="7" applyFont="1" applyFill="1" applyBorder="1" applyAlignment="1">
      <alignment horizontal="left" vertical="top" wrapText="1"/>
    </xf>
    <xf numFmtId="0" fontId="49" fillId="2" borderId="9" xfId="7" quotePrefix="1" applyFont="1" applyFill="1" applyBorder="1" applyAlignment="1">
      <alignment horizontal="center" vertical="top" wrapText="1"/>
    </xf>
    <xf numFmtId="0" fontId="48" fillId="0" borderId="9" xfId="8" applyNumberFormat="1" applyFont="1" applyBorder="1" applyAlignment="1">
      <alignment horizontal="left" vertical="top" wrapText="1"/>
    </xf>
    <xf numFmtId="187" fontId="48" fillId="2" borderId="9" xfId="4" applyNumberFormat="1" applyFont="1" applyFill="1" applyBorder="1" applyAlignment="1">
      <alignment horizontal="right" vertical="top"/>
    </xf>
    <xf numFmtId="187" fontId="48" fillId="2" borderId="9" xfId="4" applyNumberFormat="1" applyFont="1" applyFill="1" applyBorder="1" applyAlignment="1">
      <alignment horizontal="right" vertical="top" shrinkToFit="1"/>
    </xf>
    <xf numFmtId="0" fontId="48" fillId="2" borderId="9" xfId="3" applyFont="1" applyFill="1" applyBorder="1" applyAlignment="1">
      <alignment horizontal="right" vertical="top" wrapText="1"/>
    </xf>
    <xf numFmtId="187" fontId="48" fillId="2" borderId="9" xfId="4" applyNumberFormat="1" applyFont="1" applyFill="1" applyBorder="1" applyAlignment="1">
      <alignment horizontal="right" vertical="top" wrapText="1"/>
    </xf>
    <xf numFmtId="0" fontId="50" fillId="0" borderId="0" xfId="2" applyFont="1"/>
    <xf numFmtId="0" fontId="49" fillId="2" borderId="11" xfId="7" quotePrefix="1" applyFont="1" applyFill="1" applyBorder="1" applyAlignment="1">
      <alignment horizontal="center" vertical="top" wrapText="1"/>
    </xf>
    <xf numFmtId="0" fontId="48" fillId="0" borderId="11" xfId="8" applyNumberFormat="1" applyFont="1" applyBorder="1" applyAlignment="1">
      <alignment horizontal="left" vertical="top" wrapText="1"/>
    </xf>
    <xf numFmtId="187" fontId="48" fillId="2" borderId="11" xfId="4" applyNumberFormat="1" applyFont="1" applyFill="1" applyBorder="1" applyAlignment="1">
      <alignment horizontal="right" vertical="top"/>
    </xf>
    <xf numFmtId="187" fontId="48" fillId="2" borderId="11" xfId="4" applyNumberFormat="1" applyFont="1" applyFill="1" applyBorder="1" applyAlignment="1">
      <alignment horizontal="right" vertical="top" shrinkToFit="1"/>
    </xf>
    <xf numFmtId="0" fontId="48" fillId="2" borderId="11" xfId="3" applyFont="1" applyFill="1" applyBorder="1" applyAlignment="1">
      <alignment horizontal="right" vertical="top" wrapText="1"/>
    </xf>
    <xf numFmtId="187" fontId="48" fillId="2" borderId="11" xfId="4" applyNumberFormat="1" applyFont="1" applyFill="1" applyBorder="1" applyAlignment="1">
      <alignment horizontal="right" vertical="top" wrapText="1"/>
    </xf>
    <xf numFmtId="0" fontId="49" fillId="2" borderId="8" xfId="7" quotePrefix="1" applyFont="1" applyFill="1" applyBorder="1" applyAlignment="1">
      <alignment horizontal="center" vertical="top" wrapText="1"/>
    </xf>
    <xf numFmtId="0" fontId="48" fillId="0" borderId="8" xfId="8" applyNumberFormat="1" applyFont="1" applyBorder="1" applyAlignment="1">
      <alignment horizontal="left" vertical="top" wrapText="1"/>
    </xf>
    <xf numFmtId="187" fontId="48" fillId="2" borderId="8" xfId="4" applyNumberFormat="1" applyFont="1" applyFill="1" applyBorder="1" applyAlignment="1">
      <alignment horizontal="right" vertical="top"/>
    </xf>
    <xf numFmtId="187" fontId="48" fillId="2" borderId="8" xfId="4" applyNumberFormat="1" applyFont="1" applyFill="1" applyBorder="1" applyAlignment="1">
      <alignment horizontal="right" vertical="top" shrinkToFit="1"/>
    </xf>
    <xf numFmtId="0" fontId="48" fillId="2" borderId="8" xfId="3" applyFont="1" applyFill="1" applyBorder="1" applyAlignment="1">
      <alignment horizontal="right" vertical="top" wrapText="1"/>
    </xf>
    <xf numFmtId="187" fontId="48" fillId="2" borderId="8" xfId="4" applyNumberFormat="1" applyFont="1" applyFill="1" applyBorder="1" applyAlignment="1">
      <alignment horizontal="right" vertical="top" wrapText="1"/>
    </xf>
    <xf numFmtId="3" fontId="48" fillId="0" borderId="9" xfId="8" applyNumberFormat="1" applyFont="1" applyBorder="1" applyAlignment="1">
      <alignment horizontal="left" vertical="top" wrapText="1"/>
    </xf>
    <xf numFmtId="3" fontId="48" fillId="2" borderId="9" xfId="4" applyNumberFormat="1" applyFont="1" applyFill="1" applyBorder="1" applyAlignment="1">
      <alignment horizontal="right" vertical="top"/>
    </xf>
    <xf numFmtId="3" fontId="48" fillId="2" borderId="9" xfId="4" applyNumberFormat="1" applyFont="1" applyFill="1" applyBorder="1" applyAlignment="1">
      <alignment horizontal="right" vertical="top" shrinkToFit="1"/>
    </xf>
    <xf numFmtId="3" fontId="48" fillId="2" borderId="9" xfId="3" applyNumberFormat="1" applyFont="1" applyFill="1" applyBorder="1" applyAlignment="1">
      <alignment horizontal="right" vertical="top" wrapText="1"/>
    </xf>
    <xf numFmtId="3" fontId="48" fillId="2" borderId="9" xfId="4" applyNumberFormat="1" applyFont="1" applyFill="1" applyBorder="1" applyAlignment="1">
      <alignment horizontal="right" vertical="top" wrapText="1"/>
    </xf>
    <xf numFmtId="3" fontId="48" fillId="0" borderId="11" xfId="8" applyNumberFormat="1" applyFont="1" applyBorder="1" applyAlignment="1">
      <alignment horizontal="left" vertical="top" wrapText="1"/>
    </xf>
    <xf numFmtId="3" fontId="48" fillId="2" borderId="11" xfId="4" applyNumberFormat="1" applyFont="1" applyFill="1" applyBorder="1" applyAlignment="1">
      <alignment horizontal="right" vertical="top"/>
    </xf>
    <xf numFmtId="3" fontId="48" fillId="2" borderId="11" xfId="4" applyNumberFormat="1" applyFont="1" applyFill="1" applyBorder="1" applyAlignment="1">
      <alignment horizontal="right" vertical="top" shrinkToFit="1"/>
    </xf>
    <xf numFmtId="3" fontId="48" fillId="2" borderId="11" xfId="3" applyNumberFormat="1" applyFont="1" applyFill="1" applyBorder="1" applyAlignment="1">
      <alignment horizontal="right" vertical="top" wrapText="1"/>
    </xf>
    <xf numFmtId="3" fontId="48" fillId="2" borderId="11" xfId="4" applyNumberFormat="1" applyFont="1" applyFill="1" applyBorder="1" applyAlignment="1">
      <alignment horizontal="right" vertical="top" wrapText="1"/>
    </xf>
    <xf numFmtId="3" fontId="48" fillId="0" borderId="8" xfId="8" applyNumberFormat="1" applyFont="1" applyBorder="1" applyAlignment="1">
      <alignment horizontal="left" vertical="top" wrapText="1"/>
    </xf>
    <xf numFmtId="3" fontId="48" fillId="2" borderId="8" xfId="4" applyNumberFormat="1" applyFont="1" applyFill="1" applyBorder="1" applyAlignment="1">
      <alignment horizontal="right" vertical="top"/>
    </xf>
    <xf numFmtId="3" fontId="48" fillId="2" borderId="8" xfId="4" applyNumberFormat="1" applyFont="1" applyFill="1" applyBorder="1" applyAlignment="1">
      <alignment horizontal="right" vertical="top" shrinkToFit="1"/>
    </xf>
    <xf numFmtId="3" fontId="48" fillId="2" borderId="8" xfId="3" applyNumberFormat="1" applyFont="1" applyFill="1" applyBorder="1" applyAlignment="1">
      <alignment horizontal="right" vertical="top" wrapText="1"/>
    </xf>
    <xf numFmtId="3" fontId="48" fillId="2" borderId="8" xfId="4" applyNumberFormat="1" applyFont="1" applyFill="1" applyBorder="1" applyAlignment="1">
      <alignment horizontal="right" vertical="top" wrapText="1"/>
    </xf>
    <xf numFmtId="0" fontId="49" fillId="2" borderId="29" xfId="7" quotePrefix="1" applyFont="1" applyFill="1" applyBorder="1" applyAlignment="1">
      <alignment horizontal="center" vertical="top" wrapText="1"/>
    </xf>
    <xf numFmtId="3" fontId="48" fillId="0" borderId="29" xfId="8" applyNumberFormat="1" applyFont="1" applyBorder="1" applyAlignment="1">
      <alignment horizontal="left" vertical="top" wrapText="1"/>
    </xf>
    <xf numFmtId="3" fontId="48" fillId="2" borderId="29" xfId="4" applyNumberFormat="1" applyFont="1" applyFill="1" applyBorder="1" applyAlignment="1">
      <alignment horizontal="right" vertical="top"/>
    </xf>
    <xf numFmtId="3" fontId="48" fillId="2" borderId="29" xfId="4" applyNumberFormat="1" applyFont="1" applyFill="1" applyBorder="1" applyAlignment="1">
      <alignment horizontal="right" vertical="top" shrinkToFit="1"/>
    </xf>
    <xf numFmtId="3" fontId="48" fillId="2" borderId="29" xfId="3" applyNumberFormat="1" applyFont="1" applyFill="1" applyBorder="1" applyAlignment="1">
      <alignment horizontal="right" vertical="top" wrapText="1"/>
    </xf>
    <xf numFmtId="3" fontId="48" fillId="2" borderId="29" xfId="4" applyNumberFormat="1" applyFont="1" applyFill="1" applyBorder="1" applyAlignment="1">
      <alignment horizontal="right" vertical="top" wrapText="1"/>
    </xf>
    <xf numFmtId="0" fontId="7" fillId="6" borderId="8" xfId="7" quotePrefix="1" applyFont="1" applyFill="1" applyBorder="1" applyAlignment="1">
      <alignment horizontal="center" vertical="top" wrapText="1"/>
    </xf>
    <xf numFmtId="0" fontId="7" fillId="6" borderId="15" xfId="7" applyFont="1" applyFill="1" applyBorder="1" applyAlignment="1">
      <alignment horizontal="left" vertical="top" wrapText="1"/>
    </xf>
    <xf numFmtId="187" fontId="45" fillId="4" borderId="8" xfId="4" applyNumberFormat="1" applyFont="1" applyFill="1" applyBorder="1" applyAlignment="1">
      <alignment horizontal="centerContinuous" vertical="top"/>
    </xf>
    <xf numFmtId="187" fontId="45" fillId="4" borderId="8" xfId="5" applyNumberFormat="1" applyFont="1" applyFill="1" applyBorder="1" applyAlignment="1">
      <alignment horizontal="centerContinuous" vertical="top"/>
    </xf>
    <xf numFmtId="187" fontId="45" fillId="4" borderId="8" xfId="4" applyNumberFormat="1" applyFont="1" applyFill="1" applyBorder="1" applyAlignment="1">
      <alignment horizontal="centerContinuous" vertical="top" shrinkToFit="1"/>
    </xf>
    <xf numFmtId="187" fontId="7" fillId="6" borderId="8" xfId="4" applyNumberFormat="1" applyFont="1" applyFill="1" applyBorder="1" applyAlignment="1">
      <alignment horizontal="left" vertical="top" wrapText="1"/>
    </xf>
    <xf numFmtId="0" fontId="48" fillId="0" borderId="9" xfId="8" applyNumberFormat="1" applyFont="1" applyBorder="1" applyAlignment="1">
      <alignment wrapText="1"/>
    </xf>
    <xf numFmtId="187" fontId="48" fillId="2" borderId="9" xfId="4" applyNumberFormat="1" applyFont="1" applyFill="1" applyBorder="1" applyAlignment="1">
      <alignment vertical="top"/>
    </xf>
    <xf numFmtId="187" fontId="48" fillId="2" borderId="9" xfId="4" applyNumberFormat="1" applyFont="1" applyFill="1" applyBorder="1" applyAlignment="1">
      <alignment horizontal="center" vertical="top" shrinkToFit="1"/>
    </xf>
    <xf numFmtId="0" fontId="48" fillId="2" borderId="9" xfId="3" applyFont="1" applyFill="1" applyBorder="1" applyAlignment="1">
      <alignment vertical="top" wrapText="1"/>
    </xf>
    <xf numFmtId="187" fontId="48" fillId="2" borderId="9" xfId="4" applyNumberFormat="1" applyFont="1" applyFill="1" applyBorder="1" applyAlignment="1">
      <alignment horizontal="left" vertical="top"/>
    </xf>
    <xf numFmtId="187" fontId="48" fillId="2" borderId="9" xfId="4" applyNumberFormat="1" applyFont="1" applyFill="1" applyBorder="1" applyAlignment="1">
      <alignment horizontal="left" vertical="top" wrapText="1"/>
    </xf>
    <xf numFmtId="0" fontId="48" fillId="0" borderId="9" xfId="8" applyNumberFormat="1" applyFont="1" applyBorder="1" applyAlignment="1">
      <alignment horizontal="left" wrapText="1"/>
    </xf>
    <xf numFmtId="49" fontId="48" fillId="0" borderId="9" xfId="14" applyNumberFormat="1" applyFont="1" applyBorder="1" applyAlignment="1">
      <alignment horizontal="left"/>
    </xf>
    <xf numFmtId="49" fontId="48" fillId="0" borderId="9" xfId="14" applyNumberFormat="1" applyFont="1" applyBorder="1" applyAlignment="1">
      <alignment horizontal="left" vertical="top" wrapText="1"/>
    </xf>
    <xf numFmtId="0" fontId="7" fillId="6" borderId="8" xfId="7" applyFont="1" applyFill="1" applyBorder="1" applyAlignment="1">
      <alignment horizontal="left" vertical="top" wrapText="1"/>
    </xf>
    <xf numFmtId="0" fontId="48" fillId="0" borderId="8" xfId="8" applyNumberFormat="1" applyFont="1" applyBorder="1" applyAlignment="1">
      <alignment wrapText="1"/>
    </xf>
    <xf numFmtId="0" fontId="48" fillId="0" borderId="29" xfId="8" applyNumberFormat="1" applyFont="1" applyBorder="1" applyAlignment="1">
      <alignment horizontal="left" wrapText="1"/>
    </xf>
    <xf numFmtId="187" fontId="48" fillId="2" borderId="29" xfId="4" applyNumberFormat="1" applyFont="1" applyFill="1" applyBorder="1" applyAlignment="1">
      <alignment horizontal="right" vertical="top"/>
    </xf>
    <xf numFmtId="187" fontId="48" fillId="2" borderId="29" xfId="4" applyNumberFormat="1" applyFont="1" applyFill="1" applyBorder="1" applyAlignment="1">
      <alignment horizontal="right" vertical="top" shrinkToFit="1"/>
    </xf>
    <xf numFmtId="0" fontId="48" fillId="2" borderId="29" xfId="3" applyFont="1" applyFill="1" applyBorder="1" applyAlignment="1">
      <alignment horizontal="right" vertical="top" wrapText="1"/>
    </xf>
    <xf numFmtId="187" fontId="48" fillId="2" borderId="29" xfId="4" applyNumberFormat="1" applyFont="1" applyFill="1" applyBorder="1" applyAlignment="1">
      <alignment horizontal="right" vertical="top" wrapText="1"/>
    </xf>
    <xf numFmtId="0" fontId="48" fillId="0" borderId="8" xfId="8" applyNumberFormat="1" applyFont="1" applyBorder="1" applyAlignment="1">
      <alignment horizontal="left" wrapText="1"/>
    </xf>
    <xf numFmtId="0" fontId="7" fillId="6" borderId="11" xfId="7" quotePrefix="1" applyFont="1" applyFill="1" applyBorder="1" applyAlignment="1">
      <alignment horizontal="center" vertical="top" wrapText="1"/>
    </xf>
    <xf numFmtId="187" fontId="45" fillId="4" borderId="11" xfId="4" applyNumberFormat="1" applyFont="1" applyFill="1" applyBorder="1" applyAlignment="1">
      <alignment horizontal="centerContinuous" vertical="top"/>
    </xf>
    <xf numFmtId="187" fontId="45" fillId="4" borderId="11" xfId="5" applyNumberFormat="1" applyFont="1" applyFill="1" applyBorder="1" applyAlignment="1">
      <alignment horizontal="centerContinuous" vertical="top"/>
    </xf>
    <xf numFmtId="187" fontId="45" fillId="4" borderId="11" xfId="4" applyNumberFormat="1" applyFont="1" applyFill="1" applyBorder="1" applyAlignment="1">
      <alignment horizontal="centerContinuous" vertical="top" shrinkToFit="1"/>
    </xf>
    <xf numFmtId="187" fontId="7" fillId="6" borderId="11" xfId="4" applyNumberFormat="1" applyFont="1" applyFill="1" applyBorder="1" applyAlignment="1">
      <alignment horizontal="left" vertical="top" wrapText="1"/>
    </xf>
    <xf numFmtId="0" fontId="49" fillId="2" borderId="7" xfId="7" quotePrefix="1" applyFont="1" applyFill="1" applyBorder="1" applyAlignment="1">
      <alignment horizontal="center" vertical="top" wrapText="1"/>
    </xf>
    <xf numFmtId="0" fontId="48" fillId="0" borderId="7" xfId="8" applyNumberFormat="1" applyFont="1" applyBorder="1" applyAlignment="1">
      <alignment horizontal="left" vertical="top" wrapText="1"/>
    </xf>
    <xf numFmtId="187" fontId="48" fillId="2" borderId="7" xfId="4" applyNumberFormat="1" applyFont="1" applyFill="1" applyBorder="1" applyAlignment="1">
      <alignment horizontal="right" vertical="top"/>
    </xf>
    <xf numFmtId="187" fontId="48" fillId="2" borderId="7" xfId="4" applyNumberFormat="1" applyFont="1" applyFill="1" applyBorder="1" applyAlignment="1">
      <alignment horizontal="right" vertical="top" shrinkToFit="1"/>
    </xf>
    <xf numFmtId="0" fontId="48" fillId="2" borderId="7" xfId="3" applyFont="1" applyFill="1" applyBorder="1" applyAlignment="1">
      <alignment horizontal="right" vertical="top" wrapText="1"/>
    </xf>
    <xf numFmtId="187" fontId="48" fillId="2" borderId="7" xfId="4" applyNumberFormat="1" applyFont="1" applyFill="1" applyBorder="1" applyAlignment="1">
      <alignment horizontal="right" vertical="top" wrapText="1"/>
    </xf>
    <xf numFmtId="49" fontId="48" fillId="0" borderId="8" xfId="14" applyNumberFormat="1" applyFont="1" applyBorder="1" applyAlignment="1">
      <alignment horizontal="left"/>
    </xf>
    <xf numFmtId="49" fontId="48" fillId="0" borderId="11" xfId="14" applyNumberFormat="1" applyFont="1" applyBorder="1" applyAlignment="1">
      <alignment horizontal="left"/>
    </xf>
    <xf numFmtId="49" fontId="48" fillId="0" borderId="7" xfId="14" applyNumberFormat="1" applyFont="1" applyBorder="1" applyAlignment="1">
      <alignment horizontal="left"/>
    </xf>
    <xf numFmtId="0" fontId="7" fillId="0" borderId="8" xfId="7" applyFont="1" applyFill="1" applyBorder="1" applyAlignment="1">
      <alignment horizontal="left" vertical="top" wrapText="1"/>
    </xf>
    <xf numFmtId="0" fontId="2" fillId="0" borderId="29" xfId="7" quotePrefix="1" applyFont="1" applyFill="1" applyBorder="1" applyAlignment="1">
      <alignment horizontal="center" vertical="top" wrapText="1"/>
    </xf>
    <xf numFmtId="0" fontId="7" fillId="0" borderId="29" xfId="7" applyFont="1" applyFill="1" applyBorder="1" applyAlignment="1">
      <alignment horizontal="left" vertical="top" wrapText="1"/>
    </xf>
    <xf numFmtId="187" fontId="2" fillId="0" borderId="30" xfId="13" applyNumberFormat="1" applyFont="1" applyFill="1" applyBorder="1" applyAlignment="1">
      <alignment horizontal="centerContinuous" vertical="top"/>
    </xf>
    <xf numFmtId="187" fontId="2" fillId="0" borderId="29" xfId="5" applyNumberFormat="1" applyFont="1" applyFill="1" applyBorder="1" applyAlignment="1">
      <alignment horizontal="centerContinuous" vertical="top"/>
    </xf>
    <xf numFmtId="187" fontId="2" fillId="0" borderId="29" xfId="13" applyNumberFormat="1" applyFont="1" applyFill="1" applyBorder="1" applyAlignment="1">
      <alignment horizontal="centerContinuous" vertical="top" shrinkToFit="1"/>
    </xf>
    <xf numFmtId="187" fontId="2" fillId="0" borderId="29" xfId="13" applyNumberFormat="1" applyFont="1" applyFill="1" applyBorder="1" applyAlignment="1">
      <alignment horizontal="centerContinuous" vertical="top"/>
    </xf>
    <xf numFmtId="187" fontId="2" fillId="0" borderId="29" xfId="13" applyNumberFormat="1" applyFont="1" applyFill="1" applyBorder="1" applyAlignment="1">
      <alignment horizontal="left" vertical="top" wrapText="1"/>
    </xf>
    <xf numFmtId="0" fontId="7" fillId="0" borderId="11" xfId="7" applyFont="1" applyFill="1" applyBorder="1" applyAlignment="1">
      <alignment horizontal="left" vertical="top" wrapText="1"/>
    </xf>
    <xf numFmtId="0" fontId="7" fillId="2" borderId="29" xfId="7" quotePrefix="1" applyFont="1" applyFill="1" applyBorder="1" applyAlignment="1">
      <alignment horizontal="center" vertical="top" wrapText="1"/>
    </xf>
    <xf numFmtId="0" fontId="7" fillId="0" borderId="31" xfId="14" applyFont="1" applyBorder="1" applyAlignment="1">
      <alignment vertical="center" wrapText="1"/>
    </xf>
    <xf numFmtId="187" fontId="7" fillId="2" borderId="30" xfId="13" applyNumberFormat="1" applyFont="1" applyFill="1" applyBorder="1" applyAlignment="1">
      <alignment horizontal="center" vertical="top"/>
    </xf>
    <xf numFmtId="187" fontId="7" fillId="2" borderId="29" xfId="13" applyNumberFormat="1" applyFont="1" applyFill="1" applyBorder="1" applyAlignment="1">
      <alignment horizontal="center" vertical="top"/>
    </xf>
    <xf numFmtId="187" fontId="7" fillId="2" borderId="29" xfId="13" applyNumberFormat="1" applyFont="1" applyFill="1" applyBorder="1" applyAlignment="1">
      <alignment horizontal="center" vertical="top" shrinkToFit="1"/>
    </xf>
    <xf numFmtId="0" fontId="7" fillId="2" borderId="29" xfId="3" applyFont="1" applyFill="1" applyBorder="1" applyAlignment="1">
      <alignment horizontal="center" vertical="top" wrapText="1"/>
    </xf>
    <xf numFmtId="187" fontId="7" fillId="2" borderId="29" xfId="13" applyNumberFormat="1" applyFont="1" applyFill="1" applyBorder="1" applyAlignment="1">
      <alignment horizontal="left" vertical="top" wrapText="1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 vertical="center"/>
    </xf>
    <xf numFmtId="187" fontId="2" fillId="4" borderId="12" xfId="13" applyNumberFormat="1" applyFont="1" applyFill="1" applyBorder="1" applyAlignment="1">
      <alignment horizontal="center" vertical="top"/>
    </xf>
    <xf numFmtId="187" fontId="2" fillId="4" borderId="13" xfId="13" applyNumberFormat="1" applyFont="1" applyFill="1" applyBorder="1" applyAlignment="1">
      <alignment horizontal="center" vertical="top"/>
    </xf>
    <xf numFmtId="187" fontId="2" fillId="4" borderId="14" xfId="13" applyNumberFormat="1" applyFont="1" applyFill="1" applyBorder="1" applyAlignment="1">
      <alignment horizontal="center" vertical="top"/>
    </xf>
    <xf numFmtId="0" fontId="45" fillId="0" borderId="0" xfId="2" applyFont="1" applyAlignment="1">
      <alignment horizontal="center" wrapText="1"/>
    </xf>
    <xf numFmtId="0" fontId="45" fillId="0" borderId="0" xfId="2" applyFont="1" applyAlignment="1">
      <alignment horizontal="center"/>
    </xf>
    <xf numFmtId="0" fontId="45" fillId="0" borderId="0" xfId="2" applyFont="1" applyAlignment="1">
      <alignment horizontal="center" vertical="center"/>
    </xf>
  </cellXfs>
  <cellStyles count="204">
    <cellStyle name="0,0_x000d__x000a_NA_x000d__x000a_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75" xfId="34"/>
    <cellStyle name="Accent1" xfId="35"/>
    <cellStyle name="Accent2" xfId="36"/>
    <cellStyle name="Accent3" xfId="37"/>
    <cellStyle name="Accent4" xfId="38"/>
    <cellStyle name="Accent5" xfId="39"/>
    <cellStyle name="Accent6" xfId="40"/>
    <cellStyle name="Bad" xfId="41"/>
    <cellStyle name="Calculation" xfId="42"/>
    <cellStyle name="category" xfId="43"/>
    <cellStyle name="Check Cell" xfId="44"/>
    <cellStyle name="Comma" xfId="1" builtinId="3"/>
    <cellStyle name="Comma 2" xfId="45"/>
    <cellStyle name="Comma 2 2" xfId="46"/>
    <cellStyle name="Comma 2 2 2" xfId="5"/>
    <cellStyle name="Comma 2 3" xfId="47"/>
    <cellStyle name="Comma 3" xfId="48"/>
    <cellStyle name="Comma 3 4" xfId="49"/>
    <cellStyle name="Comma 3 5" xfId="50"/>
    <cellStyle name="Comma 4" xfId="51"/>
    <cellStyle name="Comma 5" xfId="52"/>
    <cellStyle name="Comma 5 2" xfId="53"/>
    <cellStyle name="Comma 5 3" xfId="54"/>
    <cellStyle name="Comma 5 4" xfId="55"/>
    <cellStyle name="Comma 6" xfId="56"/>
    <cellStyle name="Comma 7" xfId="57"/>
    <cellStyle name="Comma 7 2" xfId="58"/>
    <cellStyle name="Comma 7 2 2" xfId="59"/>
    <cellStyle name="Comma 8" xfId="60"/>
    <cellStyle name="comma zerodec" xfId="61"/>
    <cellStyle name="Currency1" xfId="62"/>
    <cellStyle name="Date" xfId="63"/>
    <cellStyle name="Dollar (zero dec)" xfId="64"/>
    <cellStyle name="Explanatory Text" xfId="65"/>
    <cellStyle name="Good" xfId="66"/>
    <cellStyle name="Grey" xfId="67"/>
    <cellStyle name="HEADER" xfId="68"/>
    <cellStyle name="Header1" xfId="69"/>
    <cellStyle name="Header2" xfId="70"/>
    <cellStyle name="Heading 1" xfId="71"/>
    <cellStyle name="Heading 2" xfId="72"/>
    <cellStyle name="Heading 3" xfId="73"/>
    <cellStyle name="Heading 4" xfId="74"/>
    <cellStyle name="Hyperlink 2" xfId="75"/>
    <cellStyle name="Input" xfId="76"/>
    <cellStyle name="Input [yellow]" xfId="77"/>
    <cellStyle name="Linked Cell" xfId="78"/>
    <cellStyle name="Milliers [0]_!!!GO" xfId="79"/>
    <cellStyle name="Milliers_!!!GO" xfId="80"/>
    <cellStyle name="Model" xfId="81"/>
    <cellStyle name="Mon้taire [0]_!!!GO" xfId="82"/>
    <cellStyle name="Mon้taire_!!!GO" xfId="83"/>
    <cellStyle name="Neutral" xfId="84"/>
    <cellStyle name="New Times Roman" xfId="85"/>
    <cellStyle name="Normal" xfId="0" builtinId="0"/>
    <cellStyle name="Normal - Style1" xfId="86"/>
    <cellStyle name="Normal 2" xfId="87"/>
    <cellStyle name="Normal 2 2" xfId="88"/>
    <cellStyle name="Normal 2 3" xfId="89"/>
    <cellStyle name="Normal 3" xfId="90"/>
    <cellStyle name="Normal 3 2" xfId="91"/>
    <cellStyle name="Normal 4" xfId="92"/>
    <cellStyle name="Normal 4 2" xfId="93"/>
    <cellStyle name="Normal 5" xfId="94"/>
    <cellStyle name="Normal 6" xfId="95"/>
    <cellStyle name="Normal 8" xfId="96"/>
    <cellStyle name="Normal_F_โรงเรียนในฝัน" xfId="7"/>
    <cellStyle name="Note" xfId="97"/>
    <cellStyle name="Output" xfId="98"/>
    <cellStyle name="p/n" xfId="99"/>
    <cellStyle name="Percent [2]" xfId="100"/>
    <cellStyle name="Percent 2" xfId="101"/>
    <cellStyle name="STANDARD" xfId="102"/>
    <cellStyle name="subhead" xfId="103"/>
    <cellStyle name="Title" xfId="104"/>
    <cellStyle name="Total" xfId="105"/>
    <cellStyle name="Warning Text" xfId="106"/>
    <cellStyle name="เครื่องหมายจุลภาค 10" xfId="107"/>
    <cellStyle name="เครื่องหมายจุลภาค 11" xfId="108"/>
    <cellStyle name="เครื่องหมายจุลภาค 11 2" xfId="109"/>
    <cellStyle name="เครื่องหมายจุลภาค 12" xfId="110"/>
    <cellStyle name="เครื่องหมายจุลภาค 12 2" xfId="8"/>
    <cellStyle name="เครื่องหมายจุลภาค 12 2 2" xfId="11"/>
    <cellStyle name="เครื่องหมายจุลภาค 12 3" xfId="111"/>
    <cellStyle name="เครื่องหมายจุลภาค 13" xfId="112"/>
    <cellStyle name="เครื่องหมายจุลภาค 13 2" xfId="113"/>
    <cellStyle name="เครื่องหมายจุลภาค 14" xfId="114"/>
    <cellStyle name="เครื่องหมายจุลภาค 14 2" xfId="115"/>
    <cellStyle name="เครื่องหมายจุลภาค 15" xfId="116"/>
    <cellStyle name="เครื่องหมายจุลภาค 15 2" xfId="117"/>
    <cellStyle name="เครื่องหมายจุลภาค 16" xfId="118"/>
    <cellStyle name="เครื่องหมายจุลภาค 16 2" xfId="119"/>
    <cellStyle name="เครื่องหมายจุลภาค 16 3" xfId="120"/>
    <cellStyle name="เครื่องหมายจุลภาค 17" xfId="121"/>
    <cellStyle name="เครื่องหมายจุลภาค 17 2" xfId="122"/>
    <cellStyle name="เครื่องหมายจุลภาค 17 3" xfId="123"/>
    <cellStyle name="เครื่องหมายจุลภาค 17 4" xfId="124"/>
    <cellStyle name="เครื่องหมายจุลภาค 18" xfId="125"/>
    <cellStyle name="เครื่องหมายจุลภาค 18 2" xfId="126"/>
    <cellStyle name="เครื่องหมายจุลภาค 19" xfId="127"/>
    <cellStyle name="เครื่องหมายจุลภาค 19 2" xfId="128"/>
    <cellStyle name="เครื่องหมายจุลภาค 2" xfId="129"/>
    <cellStyle name="เครื่องหมายจุลภาค 2 2" xfId="130"/>
    <cellStyle name="เครื่องหมายจุลภาค 2 2 2" xfId="6"/>
    <cellStyle name="เครื่องหมายจุลภาค 2 2 2 2" xfId="203"/>
    <cellStyle name="เครื่องหมายจุลภาค 2 3" xfId="131"/>
    <cellStyle name="เครื่องหมายจุลภาค 2 4" xfId="132"/>
    <cellStyle name="เครื่องหมายจุลภาค 20" xfId="133"/>
    <cellStyle name="เครื่องหมายจุลภาค 21" xfId="134"/>
    <cellStyle name="เครื่องหมายจุลภาค 21 2" xfId="135"/>
    <cellStyle name="เครื่องหมายจุลภาค 22" xfId="136"/>
    <cellStyle name="เครื่องหมายจุลภาค 22 2" xfId="137"/>
    <cellStyle name="เครื่องหมายจุลภาค 22 2 2" xfId="138"/>
    <cellStyle name="เครื่องหมายจุลภาค 22 3" xfId="139"/>
    <cellStyle name="เครื่องหมายจุลภาค 23" xfId="140"/>
    <cellStyle name="เครื่องหมายจุลภาค 24" xfId="141"/>
    <cellStyle name="เครื่องหมายจุลภาค 24 2" xfId="142"/>
    <cellStyle name="เครื่องหมายจุลภาค 24 3" xfId="143"/>
    <cellStyle name="เครื่องหมายจุลภาค 24 4" xfId="144"/>
    <cellStyle name="เครื่องหมายจุลภาค 25" xfId="145"/>
    <cellStyle name="เครื่องหมายจุลภาค 25 2" xfId="13"/>
    <cellStyle name="เครื่องหมายจุลภาค 26" xfId="146"/>
    <cellStyle name="เครื่องหมายจุลภาค 27" xfId="147"/>
    <cellStyle name="เครื่องหมายจุลภาค 28" xfId="148"/>
    <cellStyle name="เครื่องหมายจุลภาค 29" xfId="149"/>
    <cellStyle name="เครื่องหมายจุลภาค 3" xfId="150"/>
    <cellStyle name="เครื่องหมายจุลภาค 3 2" xfId="151"/>
    <cellStyle name="เครื่องหมายจุลภาค 3 2 2" xfId="152"/>
    <cellStyle name="เครื่องหมายจุลภาค 3 3" xfId="153"/>
    <cellStyle name="เครื่องหมายจุลภาค 3 4" xfId="4"/>
    <cellStyle name="เครื่องหมายจุลภาค 3 4 2" xfId="9"/>
    <cellStyle name="เครื่องหมายจุลภาค 3 4 3" xfId="12"/>
    <cellStyle name="เครื่องหมายจุลภาค 30" xfId="154"/>
    <cellStyle name="เครื่องหมายจุลภาค 31" xfId="155"/>
    <cellStyle name="เครื่องหมายจุลภาค 4" xfId="156"/>
    <cellStyle name="เครื่องหมายจุลภาค 5" xfId="157"/>
    <cellStyle name="เครื่องหมายจุลภาค 6" xfId="158"/>
    <cellStyle name="เครื่องหมายจุลภาค 7" xfId="159"/>
    <cellStyle name="เครื่องหมายจุลภาค 7 2" xfId="160"/>
    <cellStyle name="เครื่องหมายจุลภาค 8" xfId="161"/>
    <cellStyle name="เครื่องหมายจุลภาค 8 2" xfId="162"/>
    <cellStyle name="เครื่องหมายจุลภาค 9" xfId="163"/>
    <cellStyle name="เครื่องหมายจุลภาค 9 2" xfId="164"/>
    <cellStyle name="เครื่องหมายสกุลเงิน 2" xfId="165"/>
    <cellStyle name="น้บะภฒ_95" xfId="166"/>
    <cellStyle name="ปกติ 2" xfId="167"/>
    <cellStyle name="ปกติ 2 2" xfId="14"/>
    <cellStyle name="ปกติ 2 2 2" xfId="168"/>
    <cellStyle name="ปกติ 2 2 3" xfId="169"/>
    <cellStyle name="ปกติ 2 3" xfId="170"/>
    <cellStyle name="ปกติ 2 3 2" xfId="171"/>
    <cellStyle name="ปกติ 2 3 2 2" xfId="172"/>
    <cellStyle name="ปกติ 2 3 3" xfId="173"/>
    <cellStyle name="ปกติ 2 4" xfId="2"/>
    <cellStyle name="ปกติ 2 4 2" xfId="10"/>
    <cellStyle name="ปกติ 3" xfId="174"/>
    <cellStyle name="ปกติ 3 2" xfId="175"/>
    <cellStyle name="ปกติ 3 3" xfId="176"/>
    <cellStyle name="ปกติ 4" xfId="177"/>
    <cellStyle name="ปกติ 4 2" xfId="178"/>
    <cellStyle name="ปกติ 4 3" xfId="179"/>
    <cellStyle name="ปกติ 4 4" xfId="180"/>
    <cellStyle name="ปกติ 5" xfId="181"/>
    <cellStyle name="ปกติ 5 2" xfId="3"/>
    <cellStyle name="ปกติ 6" xfId="182"/>
    <cellStyle name="ปกติ 6 2" xfId="183"/>
    <cellStyle name="ปกติ 6 2 2" xfId="184"/>
    <cellStyle name="ปกติ 6 2 3" xfId="185"/>
    <cellStyle name="ปกติ 6 3" xfId="186"/>
    <cellStyle name="ปกติ 6 4" xfId="187"/>
    <cellStyle name="ปกติ 7" xfId="188"/>
    <cellStyle name="ปกติ 7 2" xfId="189"/>
    <cellStyle name="ปกติ 8" xfId="190"/>
    <cellStyle name="ปกติ 8 2" xfId="191"/>
    <cellStyle name="ปกติ 8 3" xfId="192"/>
    <cellStyle name="ปกติ 9" xfId="193"/>
    <cellStyle name="เปอร์เซ็นต์ 2" xfId="194"/>
    <cellStyle name="เปอร์เซ็นต์ 3" xfId="195"/>
    <cellStyle name="เปอร์เซ็นต์ 4" xfId="196"/>
    <cellStyle name="เปอร์เซ็นต์ 4 2" xfId="197"/>
    <cellStyle name="ฤธถ [0]_95" xfId="198"/>
    <cellStyle name="ฤธถ_95" xfId="199"/>
    <cellStyle name="ล๋ศญ [0]_95" xfId="200"/>
    <cellStyle name="ล๋ศญ_95" xfId="201"/>
    <cellStyle name="วฅมุ_4ฟ๙ฝวภ๛" xfId="2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onal_02\d\MSOFFICE\EXCEL\PE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1.9.21.52\&#3626;&#3635;&#3609;&#3633;&#3585;&#3624;&#3638;&#3585;&#3625;&#3634;2\&#3588;&#3635;&#3586;&#3629;&#3591;&#3610;&#3649;&#3612;&#3656;&#3609;&#3604;&#3636;&#3609;%2058\&#3586;&#3633;&#3657;&#3609;&#3605;&#3656;&#3635;%2058&#3614;&#3637;&#3656;&#3609;&#3634;\Documents%20and%20Settings\Administrator\My%20Documents\My%20Received%20Files\MJ20\600_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35;&#3586;&#3629;&#3591;&#3610;&#3649;&#3612;&#3656;&#3609;&#3604;&#3636;&#3609;%2058/&#3586;&#3633;&#3657;&#3609;&#3605;&#3656;&#3635;%2058&#3614;&#3637;&#3656;&#3609;&#3634;/Documents%20and%20Settings/Administrator/My%20Documents/My%20Received%20Files/MJ20/600_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588;&#3635;&#3586;&#3629;&#3591;&#3610;&#3649;&#3612;&#3656;&#3609;&#3604;&#3636;&#3609;%2058\&#3586;&#3633;&#3657;&#3609;&#3605;&#3656;&#3635;%2058&#3614;&#3637;&#3656;&#3609;&#3634;\Documents%20and%20Settings\Administrator\My%20Documents\My%20Received%20Files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ข้าราชการครู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showGridLines="0" tabSelected="1" view="pageBreakPreview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3" sqref="B13"/>
    </sheetView>
  </sheetViews>
  <sheetFormatPr defaultRowHeight="14.25"/>
  <cols>
    <col min="1" max="1" width="8.875" style="3" customWidth="1"/>
    <col min="2" max="2" width="36.875" style="4" customWidth="1"/>
    <col min="3" max="3" width="9.125" style="5" bestFit="1" customWidth="1"/>
    <col min="4" max="4" width="8" style="5" customWidth="1"/>
    <col min="5" max="6" width="9" style="5"/>
    <col min="7" max="7" width="10.75" style="5" customWidth="1"/>
    <col min="8" max="8" width="9" style="5"/>
    <col min="9" max="9" width="9.125" style="5" bestFit="1" customWidth="1"/>
    <col min="10" max="10" width="9" style="5"/>
    <col min="11" max="11" width="13.25" style="5" customWidth="1"/>
    <col min="12" max="12" width="14.375" style="5" bestFit="1" customWidth="1"/>
    <col min="13" max="13" width="12.25" style="5" bestFit="1" customWidth="1"/>
    <col min="14" max="14" width="14.375" style="5" bestFit="1" customWidth="1"/>
    <col min="15" max="15" width="9" style="5"/>
    <col min="16" max="16" width="9.375" style="5" bestFit="1" customWidth="1"/>
    <col min="17" max="16384" width="9" style="5"/>
  </cols>
  <sheetData>
    <row r="1" spans="1:256" s="1" customFormat="1" ht="21" customHeight="1">
      <c r="A1" s="186" t="s">
        <v>82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256" s="2" customFormat="1" ht="24" customHeight="1">
      <c r="A2" s="187" t="s">
        <v>81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256" ht="19.899999999999999" customHeight="1"/>
    <row r="4" spans="1:256" s="12" customFormat="1" ht="21" customHeight="1">
      <c r="A4" s="6" t="s">
        <v>1</v>
      </c>
      <c r="B4" s="6" t="s">
        <v>2</v>
      </c>
      <c r="C4" s="7" t="s">
        <v>3</v>
      </c>
      <c r="D4" s="8"/>
      <c r="E4" s="7" t="s">
        <v>4</v>
      </c>
      <c r="F4" s="8"/>
      <c r="G4" s="9" t="s">
        <v>5</v>
      </c>
      <c r="H4" s="9"/>
      <c r="I4" s="7" t="s">
        <v>6</v>
      </c>
      <c r="J4" s="8"/>
      <c r="K4" s="10" t="s">
        <v>7</v>
      </c>
      <c r="L4" s="11"/>
    </row>
    <row r="5" spans="1:256" s="2" customFormat="1" ht="21">
      <c r="A5" s="13" t="s">
        <v>8</v>
      </c>
      <c r="B5" s="14"/>
      <c r="C5" s="15" t="s">
        <v>9</v>
      </c>
      <c r="D5" s="16" t="s">
        <v>10</v>
      </c>
      <c r="E5" s="17" t="s">
        <v>9</v>
      </c>
      <c r="F5" s="16" t="s">
        <v>10</v>
      </c>
      <c r="G5" s="15" t="s">
        <v>11</v>
      </c>
      <c r="H5" s="16" t="s">
        <v>12</v>
      </c>
      <c r="I5" s="16" t="s">
        <v>9</v>
      </c>
      <c r="J5" s="18" t="s">
        <v>13</v>
      </c>
      <c r="K5" s="15" t="s">
        <v>14</v>
      </c>
    </row>
    <row r="6" spans="1:256" s="2" customFormat="1" ht="21">
      <c r="A6" s="19">
        <v>1</v>
      </c>
      <c r="B6" s="20" t="s">
        <v>23</v>
      </c>
      <c r="C6" s="21" t="s">
        <v>15</v>
      </c>
      <c r="D6" s="22"/>
      <c r="E6" s="23"/>
      <c r="F6" s="22"/>
      <c r="G6" s="21"/>
      <c r="H6" s="22"/>
      <c r="I6" s="22"/>
      <c r="J6" s="22"/>
      <c r="K6" s="24"/>
      <c r="M6" s="25"/>
    </row>
    <row r="7" spans="1:256" ht="21">
      <c r="A7" s="45">
        <v>1.1000000000000001</v>
      </c>
      <c r="B7" s="46" t="s">
        <v>80</v>
      </c>
      <c r="C7" s="188" t="s">
        <v>15</v>
      </c>
      <c r="D7" s="189"/>
      <c r="E7" s="189"/>
      <c r="F7" s="189"/>
      <c r="G7" s="189"/>
      <c r="H7" s="189"/>
      <c r="I7" s="189"/>
      <c r="J7" s="190"/>
      <c r="K7" s="47"/>
      <c r="L7" s="48"/>
      <c r="M7" s="49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</row>
    <row r="8" spans="1:256" ht="21">
      <c r="A8" s="34"/>
      <c r="B8" s="43" t="s">
        <v>19</v>
      </c>
      <c r="C8" s="35" t="s">
        <v>15</v>
      </c>
      <c r="D8" s="27"/>
      <c r="E8" s="36"/>
      <c r="F8" s="27"/>
      <c r="G8" s="35"/>
      <c r="H8" s="27"/>
      <c r="I8" s="27"/>
      <c r="J8" s="27"/>
      <c r="K8" s="37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54" customFormat="1" ht="21">
      <c r="A9" s="63"/>
      <c r="B9" s="28" t="s">
        <v>16</v>
      </c>
      <c r="C9" s="64"/>
      <c r="D9" s="65"/>
      <c r="E9" s="66"/>
      <c r="F9" s="65"/>
      <c r="G9" s="67"/>
      <c r="H9" s="65"/>
      <c r="I9" s="65"/>
      <c r="J9" s="65"/>
      <c r="K9" s="68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s="54" customFormat="1" ht="21">
      <c r="A10" s="63"/>
      <c r="B10" s="28"/>
      <c r="C10" s="64"/>
      <c r="D10" s="65"/>
      <c r="E10" s="66"/>
      <c r="F10" s="65"/>
      <c r="G10" s="67"/>
      <c r="H10" s="65"/>
      <c r="I10" s="65"/>
      <c r="J10" s="65"/>
      <c r="K10" s="68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s="54" customFormat="1" ht="21">
      <c r="A11" s="63"/>
      <c r="B11" s="28"/>
      <c r="C11" s="64"/>
      <c r="D11" s="65"/>
      <c r="E11" s="66"/>
      <c r="F11" s="65"/>
      <c r="G11" s="67"/>
      <c r="H11" s="65"/>
      <c r="I11" s="65"/>
      <c r="J11" s="65"/>
      <c r="K11" s="68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s="54" customFormat="1" ht="21">
      <c r="A12" s="63"/>
      <c r="B12" s="28" t="s">
        <v>17</v>
      </c>
      <c r="C12" s="64"/>
      <c r="D12" s="65"/>
      <c r="E12" s="66"/>
      <c r="F12" s="65"/>
      <c r="G12" s="67"/>
      <c r="H12" s="65"/>
      <c r="I12" s="65"/>
      <c r="J12" s="65"/>
      <c r="K12" s="68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  <row r="13" spans="1:256" s="54" customFormat="1" ht="21">
      <c r="A13" s="63"/>
      <c r="B13" s="28"/>
      <c r="C13" s="64"/>
      <c r="D13" s="65"/>
      <c r="E13" s="66"/>
      <c r="F13" s="65"/>
      <c r="G13" s="67"/>
      <c r="H13" s="65"/>
      <c r="I13" s="65"/>
      <c r="J13" s="65"/>
      <c r="K13" s="68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</row>
    <row r="14" spans="1:256" s="2" customFormat="1" ht="21">
      <c r="A14" s="26"/>
      <c r="B14" s="52"/>
      <c r="C14" s="51"/>
      <c r="D14" s="38"/>
      <c r="E14" s="39"/>
      <c r="F14" s="38"/>
      <c r="G14" s="38"/>
      <c r="H14" s="32"/>
      <c r="I14" s="38"/>
      <c r="J14" s="38"/>
      <c r="K14" s="4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</row>
    <row r="15" spans="1:256" s="54" customFormat="1" ht="21">
      <c r="A15" s="55"/>
      <c r="B15" s="28" t="s">
        <v>18</v>
      </c>
      <c r="C15" s="56"/>
      <c r="D15" s="57"/>
      <c r="E15" s="58"/>
      <c r="F15" s="57"/>
      <c r="G15" s="59"/>
      <c r="H15" s="57"/>
      <c r="I15" s="57"/>
      <c r="J15" s="57"/>
      <c r="K15" s="60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</row>
    <row r="16" spans="1:256" s="54" customFormat="1" ht="21">
      <c r="A16" s="55"/>
      <c r="B16" s="29"/>
      <c r="C16" s="56"/>
      <c r="D16" s="57"/>
      <c r="E16" s="58"/>
      <c r="F16" s="57"/>
      <c r="G16" s="59"/>
      <c r="H16" s="57"/>
      <c r="I16" s="57"/>
      <c r="J16" s="57"/>
      <c r="K16" s="60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pans="1:256" s="2" customFormat="1" ht="21">
      <c r="A17" s="26"/>
      <c r="B17" s="50"/>
      <c r="C17" s="51"/>
      <c r="D17" s="38"/>
      <c r="E17" s="39"/>
      <c r="F17" s="38"/>
      <c r="G17" s="38"/>
      <c r="H17" s="32"/>
      <c r="I17" s="38"/>
      <c r="J17" s="38"/>
      <c r="K17" s="4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21">
      <c r="A18" s="34"/>
      <c r="B18" s="43" t="s">
        <v>21</v>
      </c>
      <c r="C18" s="35" t="s">
        <v>15</v>
      </c>
      <c r="D18" s="27"/>
      <c r="E18" s="36"/>
      <c r="F18" s="27"/>
      <c r="G18" s="35"/>
      <c r="H18" s="27"/>
      <c r="I18" s="27"/>
      <c r="J18" s="27"/>
      <c r="K18" s="37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54" customFormat="1" ht="21">
      <c r="A19" s="63"/>
      <c r="B19" s="28" t="s">
        <v>16</v>
      </c>
      <c r="C19" s="64"/>
      <c r="D19" s="65"/>
      <c r="E19" s="66"/>
      <c r="F19" s="65"/>
      <c r="G19" s="67"/>
      <c r="H19" s="65"/>
      <c r="I19" s="65"/>
      <c r="J19" s="65"/>
      <c r="K19" s="68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</row>
    <row r="20" spans="1:256" s="54" customFormat="1" ht="21">
      <c r="A20" s="63"/>
      <c r="B20" s="28"/>
      <c r="C20" s="64"/>
      <c r="D20" s="65"/>
      <c r="E20" s="66"/>
      <c r="F20" s="65"/>
      <c r="G20" s="67"/>
      <c r="H20" s="65"/>
      <c r="I20" s="65"/>
      <c r="J20" s="65"/>
      <c r="K20" s="6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</row>
    <row r="21" spans="1:256" s="54" customFormat="1" ht="21">
      <c r="A21" s="171"/>
      <c r="B21" s="172"/>
      <c r="C21" s="173"/>
      <c r="D21" s="174"/>
      <c r="E21" s="175"/>
      <c r="F21" s="174"/>
      <c r="G21" s="176"/>
      <c r="H21" s="174"/>
      <c r="I21" s="174"/>
      <c r="J21" s="174"/>
      <c r="K21" s="177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</row>
    <row r="22" spans="1:256" s="54" customFormat="1" ht="21">
      <c r="A22" s="55"/>
      <c r="B22" s="170" t="s">
        <v>17</v>
      </c>
      <c r="C22" s="56"/>
      <c r="D22" s="57"/>
      <c r="E22" s="58"/>
      <c r="F22" s="57"/>
      <c r="G22" s="59"/>
      <c r="H22" s="57"/>
      <c r="I22" s="57"/>
      <c r="J22" s="57"/>
      <c r="K22" s="60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</row>
    <row r="23" spans="1:256" s="54" customFormat="1" ht="21">
      <c r="A23" s="63"/>
      <c r="B23" s="28"/>
      <c r="C23" s="64"/>
      <c r="D23" s="65"/>
      <c r="E23" s="66"/>
      <c r="F23" s="65"/>
      <c r="G23" s="67"/>
      <c r="H23" s="65"/>
      <c r="I23" s="65"/>
      <c r="J23" s="65"/>
      <c r="K23" s="68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</row>
    <row r="24" spans="1:256" s="2" customFormat="1" ht="21">
      <c r="A24" s="26"/>
      <c r="B24" s="52"/>
      <c r="C24" s="51"/>
      <c r="D24" s="38"/>
      <c r="E24" s="39"/>
      <c r="F24" s="38"/>
      <c r="G24" s="38"/>
      <c r="H24" s="32"/>
      <c r="I24" s="38"/>
      <c r="J24" s="38"/>
      <c r="K24" s="4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  <row r="25" spans="1:256" s="54" customFormat="1" ht="21">
      <c r="A25" s="55"/>
      <c r="B25" s="28" t="s">
        <v>18</v>
      </c>
      <c r="C25" s="56"/>
      <c r="D25" s="57"/>
      <c r="E25" s="58"/>
      <c r="F25" s="57"/>
      <c r="G25" s="59"/>
      <c r="H25" s="57"/>
      <c r="I25" s="57"/>
      <c r="J25" s="57"/>
      <c r="K25" s="60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</row>
    <row r="26" spans="1:256" s="54" customFormat="1" ht="21">
      <c r="A26" s="55"/>
      <c r="B26" s="29"/>
      <c r="C26" s="56"/>
      <c r="D26" s="57"/>
      <c r="E26" s="58"/>
      <c r="F26" s="57"/>
      <c r="G26" s="59"/>
      <c r="H26" s="57"/>
      <c r="I26" s="57"/>
      <c r="J26" s="57"/>
      <c r="K26" s="60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</row>
    <row r="27" spans="1:256" s="2" customFormat="1" ht="21">
      <c r="A27" s="26"/>
      <c r="B27" s="50"/>
      <c r="C27" s="51"/>
      <c r="D27" s="38"/>
      <c r="E27" s="39"/>
      <c r="F27" s="38"/>
      <c r="G27" s="38"/>
      <c r="H27" s="32"/>
      <c r="I27" s="38"/>
      <c r="J27" s="38"/>
      <c r="K27" s="4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</row>
    <row r="28" spans="1:256" ht="21">
      <c r="A28" s="34"/>
      <c r="B28" s="61" t="s">
        <v>22</v>
      </c>
      <c r="C28" s="188" t="s">
        <v>15</v>
      </c>
      <c r="D28" s="189"/>
      <c r="E28" s="189"/>
      <c r="F28" s="189"/>
      <c r="G28" s="189"/>
      <c r="H28" s="189"/>
      <c r="I28" s="189"/>
      <c r="J28" s="190"/>
      <c r="K28" s="62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</row>
    <row r="29" spans="1:256" s="54" customFormat="1" ht="21">
      <c r="A29" s="63"/>
      <c r="B29" s="28" t="s">
        <v>16</v>
      </c>
      <c r="C29" s="64"/>
      <c r="D29" s="65"/>
      <c r="E29" s="66"/>
      <c r="F29" s="65"/>
      <c r="G29" s="67"/>
      <c r="H29" s="65"/>
      <c r="I29" s="65"/>
      <c r="J29" s="65"/>
      <c r="K29" s="68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</row>
    <row r="30" spans="1:256" s="54" customFormat="1" ht="21">
      <c r="A30" s="63"/>
      <c r="B30" s="28"/>
      <c r="C30" s="64"/>
      <c r="D30" s="65"/>
      <c r="E30" s="66"/>
      <c r="F30" s="65"/>
      <c r="G30" s="67"/>
      <c r="H30" s="65"/>
      <c r="I30" s="65"/>
      <c r="J30" s="65"/>
      <c r="K30" s="68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</row>
    <row r="31" spans="1:256" s="54" customFormat="1" ht="21">
      <c r="A31" s="63"/>
      <c r="B31" s="28"/>
      <c r="C31" s="64"/>
      <c r="D31" s="65"/>
      <c r="E31" s="66"/>
      <c r="F31" s="65"/>
      <c r="G31" s="67"/>
      <c r="H31" s="65"/>
      <c r="I31" s="65"/>
      <c r="J31" s="65"/>
      <c r="K31" s="68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</row>
    <row r="32" spans="1:256" s="54" customFormat="1" ht="21">
      <c r="A32" s="63"/>
      <c r="B32" s="28" t="s">
        <v>17</v>
      </c>
      <c r="C32" s="64"/>
      <c r="D32" s="65"/>
      <c r="E32" s="66"/>
      <c r="F32" s="65"/>
      <c r="G32" s="67"/>
      <c r="H32" s="65"/>
      <c r="I32" s="65"/>
      <c r="J32" s="65"/>
      <c r="K32" s="68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</row>
    <row r="33" spans="1:256" s="54" customFormat="1" ht="21">
      <c r="A33" s="63"/>
      <c r="B33" s="28"/>
      <c r="C33" s="64"/>
      <c r="D33" s="65"/>
      <c r="E33" s="66"/>
      <c r="F33" s="65"/>
      <c r="G33" s="67"/>
      <c r="H33" s="65"/>
      <c r="I33" s="65"/>
      <c r="J33" s="65"/>
      <c r="K33" s="68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</row>
    <row r="34" spans="1:256" s="2" customFormat="1" ht="21">
      <c r="A34" s="26"/>
      <c r="B34" s="52"/>
      <c r="C34" s="51"/>
      <c r="D34" s="38"/>
      <c r="E34" s="39"/>
      <c r="F34" s="38"/>
      <c r="G34" s="38"/>
      <c r="H34" s="32"/>
      <c r="I34" s="38"/>
      <c r="J34" s="38"/>
      <c r="K34" s="4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</row>
    <row r="35" spans="1:256" s="54" customFormat="1" ht="21">
      <c r="A35" s="55"/>
      <c r="B35" s="28" t="s">
        <v>18</v>
      </c>
      <c r="C35" s="56"/>
      <c r="D35" s="57"/>
      <c r="E35" s="58"/>
      <c r="F35" s="57"/>
      <c r="G35" s="59"/>
      <c r="H35" s="57"/>
      <c r="I35" s="57"/>
      <c r="J35" s="57"/>
      <c r="K35" s="60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</row>
    <row r="36" spans="1:256" s="54" customFormat="1" ht="21">
      <c r="A36" s="55"/>
      <c r="B36" s="29"/>
      <c r="C36" s="56"/>
      <c r="D36" s="57"/>
      <c r="E36" s="58"/>
      <c r="F36" s="57"/>
      <c r="G36" s="59"/>
      <c r="H36" s="57"/>
      <c r="I36" s="57"/>
      <c r="J36" s="57"/>
      <c r="K36" s="60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</row>
    <row r="37" spans="1:256" s="2" customFormat="1" ht="21">
      <c r="A37" s="26"/>
      <c r="B37" s="50"/>
      <c r="C37" s="51"/>
      <c r="D37" s="38"/>
      <c r="E37" s="39"/>
      <c r="F37" s="38"/>
      <c r="G37" s="38"/>
      <c r="H37" s="32"/>
      <c r="I37" s="38"/>
      <c r="J37" s="38"/>
      <c r="K37" s="4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</row>
    <row r="38" spans="1:256" ht="21">
      <c r="A38" s="42"/>
      <c r="B38" s="53" t="s">
        <v>20</v>
      </c>
      <c r="C38" s="188" t="s">
        <v>15</v>
      </c>
      <c r="D38" s="189"/>
      <c r="E38" s="189"/>
      <c r="F38" s="189"/>
      <c r="G38" s="189"/>
      <c r="H38" s="189"/>
      <c r="I38" s="189"/>
      <c r="J38" s="190"/>
      <c r="K38" s="44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</row>
    <row r="39" spans="1:256" s="54" customFormat="1" ht="21">
      <c r="A39" s="63"/>
      <c r="B39" s="28" t="s">
        <v>16</v>
      </c>
      <c r="C39" s="64"/>
      <c r="D39" s="65"/>
      <c r="E39" s="66"/>
      <c r="F39" s="65"/>
      <c r="G39" s="67"/>
      <c r="H39" s="65"/>
      <c r="I39" s="65"/>
      <c r="J39" s="65"/>
      <c r="K39" s="68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</row>
    <row r="40" spans="1:256" s="54" customFormat="1" ht="21">
      <c r="A40" s="63"/>
      <c r="B40" s="28"/>
      <c r="C40" s="64"/>
      <c r="D40" s="65"/>
      <c r="E40" s="66"/>
      <c r="F40" s="65"/>
      <c r="G40" s="67"/>
      <c r="H40" s="65"/>
      <c r="I40" s="65"/>
      <c r="J40" s="65"/>
      <c r="K40" s="68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</row>
    <row r="41" spans="1:256" s="54" customFormat="1" ht="21">
      <c r="A41" s="171"/>
      <c r="B41" s="172"/>
      <c r="C41" s="173"/>
      <c r="D41" s="174"/>
      <c r="E41" s="175"/>
      <c r="F41" s="174"/>
      <c r="G41" s="176"/>
      <c r="H41" s="174"/>
      <c r="I41" s="174"/>
      <c r="J41" s="174"/>
      <c r="K41" s="177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</row>
    <row r="42" spans="1:256" s="54" customFormat="1" ht="21">
      <c r="A42" s="55"/>
      <c r="B42" s="170" t="s">
        <v>17</v>
      </c>
      <c r="C42" s="56"/>
      <c r="D42" s="57"/>
      <c r="E42" s="58"/>
      <c r="F42" s="57"/>
      <c r="G42" s="59"/>
      <c r="H42" s="57"/>
      <c r="I42" s="57"/>
      <c r="J42" s="57"/>
      <c r="K42" s="60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</row>
    <row r="43" spans="1:256" s="54" customFormat="1" ht="21">
      <c r="A43" s="63"/>
      <c r="B43" s="28"/>
      <c r="C43" s="64"/>
      <c r="D43" s="65"/>
      <c r="E43" s="66"/>
      <c r="F43" s="65"/>
      <c r="G43" s="67"/>
      <c r="H43" s="65"/>
      <c r="I43" s="65"/>
      <c r="J43" s="65"/>
      <c r="K43" s="68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</row>
    <row r="44" spans="1:256" s="2" customFormat="1" ht="21">
      <c r="A44" s="26"/>
      <c r="B44" s="52"/>
      <c r="C44" s="51"/>
      <c r="D44" s="38"/>
      <c r="E44" s="39"/>
      <c r="F44" s="38"/>
      <c r="G44" s="38"/>
      <c r="H44" s="32"/>
      <c r="I44" s="38"/>
      <c r="J44" s="38"/>
      <c r="K44" s="4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</row>
    <row r="45" spans="1:256" s="54" customFormat="1" ht="21">
      <c r="A45" s="55"/>
      <c r="B45" s="28" t="s">
        <v>18</v>
      </c>
      <c r="C45" s="56"/>
      <c r="D45" s="57"/>
      <c r="E45" s="58"/>
      <c r="F45" s="57"/>
      <c r="G45" s="59"/>
      <c r="H45" s="57"/>
      <c r="I45" s="57"/>
      <c r="J45" s="57"/>
      <c r="K45" s="60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</row>
    <row r="46" spans="1:256" s="54" customFormat="1" ht="21">
      <c r="A46" s="63"/>
      <c r="B46" s="178"/>
      <c r="C46" s="64"/>
      <c r="D46" s="65"/>
      <c r="E46" s="66"/>
      <c r="F46" s="65"/>
      <c r="G46" s="67"/>
      <c r="H46" s="65"/>
      <c r="I46" s="65"/>
      <c r="J46" s="65"/>
      <c r="K46" s="6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</row>
    <row r="47" spans="1:256" s="2" customFormat="1" ht="21">
      <c r="A47" s="179"/>
      <c r="B47" s="180"/>
      <c r="C47" s="181"/>
      <c r="D47" s="182"/>
      <c r="E47" s="183"/>
      <c r="F47" s="182"/>
      <c r="G47" s="182"/>
      <c r="H47" s="184"/>
      <c r="I47" s="182"/>
      <c r="J47" s="182"/>
      <c r="K47" s="185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</row>
  </sheetData>
  <mergeCells count="5">
    <mergeCell ref="A1:K1"/>
    <mergeCell ref="A2:K2"/>
    <mergeCell ref="C7:J7"/>
    <mergeCell ref="C28:J28"/>
    <mergeCell ref="C38:J38"/>
  </mergeCells>
  <pageMargins left="0.98425196850393704" right="0.59055118110236227" top="0.98425196850393704" bottom="0.59055118110236227" header="0.51181102362204722" footer="0"/>
  <pageSetup paperSize="9" scale="90" firstPageNumber="48" orientation="landscape" useFirstPageNumber="1" r:id="rId1"/>
  <rowBreaks count="2" manualBreakCount="2">
    <brk id="21" max="10" man="1"/>
    <brk id="4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6"/>
  <sheetViews>
    <sheetView showGridLines="0" view="pageBreakPreview" zoomScaleSheetLayoutView="100" workbookViewId="0">
      <pane xSplit="2" ySplit="6" topLeftCell="C7" activePane="bottomRight" state="frozen"/>
      <selection activeCell="M13" sqref="M13"/>
      <selection pane="topRight" activeCell="M13" sqref="M13"/>
      <selection pane="bottomLeft" activeCell="M13" sqref="M13"/>
      <selection pane="bottomRight" activeCell="P6" sqref="P6"/>
    </sheetView>
  </sheetViews>
  <sheetFormatPr defaultRowHeight="14.25"/>
  <cols>
    <col min="1" max="1" width="7" style="71" customWidth="1"/>
    <col min="2" max="2" width="43.625" style="72" customWidth="1"/>
    <col min="3" max="3" width="7.25" style="73" customWidth="1"/>
    <col min="4" max="4" width="8.125" style="73" customWidth="1"/>
    <col min="5" max="6" width="9" style="73"/>
    <col min="7" max="7" width="8.5" style="73" bestFit="1" customWidth="1"/>
    <col min="8" max="8" width="9" style="73"/>
    <col min="9" max="9" width="7.25" style="73" customWidth="1"/>
    <col min="10" max="10" width="9" style="73"/>
    <col min="11" max="11" width="12.5" style="73" customWidth="1"/>
    <col min="12" max="16384" width="9" style="73"/>
  </cols>
  <sheetData>
    <row r="1" spans="1:11" s="69" customFormat="1" ht="21" customHeight="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s="70" customFormat="1" ht="24" customHeight="1">
      <c r="A2" s="192" t="s">
        <v>24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s="70" customFormat="1" ht="24" customHeight="1">
      <c r="A3" s="193" t="s">
        <v>25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ht="19.899999999999999" customHeight="1"/>
    <row r="5" spans="1:11" s="78" customFormat="1" ht="21" customHeight="1">
      <c r="A5" s="6" t="s">
        <v>1</v>
      </c>
      <c r="B5" s="6" t="s">
        <v>2</v>
      </c>
      <c r="C5" s="74" t="s">
        <v>3</v>
      </c>
      <c r="D5" s="75"/>
      <c r="E5" s="74" t="s">
        <v>4</v>
      </c>
      <c r="F5" s="75"/>
      <c r="G5" s="76" t="s">
        <v>5</v>
      </c>
      <c r="H5" s="76"/>
      <c r="I5" s="74" t="s">
        <v>6</v>
      </c>
      <c r="J5" s="75"/>
      <c r="K5" s="77" t="s">
        <v>7</v>
      </c>
    </row>
    <row r="6" spans="1:11" s="70" customFormat="1" ht="21">
      <c r="A6" s="13" t="s">
        <v>8</v>
      </c>
      <c r="B6" s="14"/>
      <c r="C6" s="79" t="s">
        <v>9</v>
      </c>
      <c r="D6" s="80" t="s">
        <v>10</v>
      </c>
      <c r="E6" s="81" t="s">
        <v>9</v>
      </c>
      <c r="F6" s="80" t="s">
        <v>10</v>
      </c>
      <c r="G6" s="79" t="s">
        <v>11</v>
      </c>
      <c r="H6" s="80" t="s">
        <v>12</v>
      </c>
      <c r="I6" s="80" t="s">
        <v>9</v>
      </c>
      <c r="J6" s="82" t="s">
        <v>13</v>
      </c>
      <c r="K6" s="79" t="s">
        <v>14</v>
      </c>
    </row>
    <row r="7" spans="1:11" s="2" customFormat="1" ht="21">
      <c r="A7" s="19">
        <v>1</v>
      </c>
      <c r="B7" s="20" t="s">
        <v>23</v>
      </c>
      <c r="C7" s="21" t="s">
        <v>15</v>
      </c>
      <c r="D7" s="22"/>
      <c r="E7" s="23"/>
      <c r="F7" s="22"/>
      <c r="G7" s="21"/>
      <c r="H7" s="22"/>
      <c r="I7" s="22"/>
      <c r="J7" s="22"/>
      <c r="K7" s="24">
        <f>+K8</f>
        <v>1408300</v>
      </c>
    </row>
    <row r="8" spans="1:11" s="70" customFormat="1" ht="24.75" customHeight="1">
      <c r="A8" s="83">
        <v>1.1000000000000001</v>
      </c>
      <c r="B8" s="84" t="s">
        <v>26</v>
      </c>
      <c r="C8" s="85" t="s">
        <v>15</v>
      </c>
      <c r="D8" s="86"/>
      <c r="E8" s="87"/>
      <c r="F8" s="86"/>
      <c r="G8" s="85"/>
      <c r="H8" s="86"/>
      <c r="I8" s="86"/>
      <c r="J8" s="86"/>
      <c r="K8" s="88">
        <f>+K9+K29+K45</f>
        <v>1408300</v>
      </c>
    </row>
    <row r="9" spans="1:11" s="70" customFormat="1" ht="42">
      <c r="A9" s="89" t="s">
        <v>27</v>
      </c>
      <c r="B9" s="90" t="s">
        <v>28</v>
      </c>
      <c r="C9" s="85" t="s">
        <v>15</v>
      </c>
      <c r="D9" s="86"/>
      <c r="E9" s="87"/>
      <c r="F9" s="86"/>
      <c r="G9" s="85"/>
      <c r="H9" s="86"/>
      <c r="I9" s="86"/>
      <c r="J9" s="86"/>
      <c r="K9" s="91">
        <f>+K10+K20</f>
        <v>1006300</v>
      </c>
    </row>
    <row r="10" spans="1:11" s="70" customFormat="1" ht="64.5" customHeight="1">
      <c r="A10" s="89"/>
      <c r="B10" s="92" t="s">
        <v>29</v>
      </c>
      <c r="C10" s="85" t="s">
        <v>15</v>
      </c>
      <c r="D10" s="86"/>
      <c r="E10" s="87"/>
      <c r="F10" s="86"/>
      <c r="G10" s="85"/>
      <c r="H10" s="86"/>
      <c r="I10" s="86"/>
      <c r="J10" s="86"/>
      <c r="K10" s="91">
        <f>SUM(K11:K19)</f>
        <v>632500</v>
      </c>
    </row>
    <row r="11" spans="1:11" s="99" customFormat="1" ht="21">
      <c r="A11" s="93" t="s">
        <v>30</v>
      </c>
      <c r="B11" s="94" t="s">
        <v>31</v>
      </c>
      <c r="C11" s="95"/>
      <c r="D11" s="95"/>
      <c r="E11" s="96"/>
      <c r="F11" s="95"/>
      <c r="G11" s="95"/>
      <c r="H11" s="97"/>
      <c r="I11" s="95"/>
      <c r="J11" s="95"/>
      <c r="K11" s="98"/>
    </row>
    <row r="12" spans="1:11" s="99" customFormat="1" ht="21">
      <c r="A12" s="100"/>
      <c r="B12" s="101" t="s">
        <v>32</v>
      </c>
      <c r="C12" s="102"/>
      <c r="D12" s="102"/>
      <c r="E12" s="103"/>
      <c r="F12" s="102"/>
      <c r="G12" s="102">
        <v>5000</v>
      </c>
      <c r="H12" s="104" t="s">
        <v>12</v>
      </c>
      <c r="I12" s="102">
        <v>7</v>
      </c>
      <c r="J12" s="102" t="s">
        <v>13</v>
      </c>
      <c r="K12" s="105">
        <f>G12*I12</f>
        <v>35000</v>
      </c>
    </row>
    <row r="13" spans="1:11" s="99" customFormat="1" ht="21">
      <c r="A13" s="106"/>
      <c r="B13" s="107" t="s">
        <v>33</v>
      </c>
      <c r="C13" s="108"/>
      <c r="D13" s="108"/>
      <c r="E13" s="109"/>
      <c r="F13" s="108"/>
      <c r="G13" s="108"/>
      <c r="H13" s="110"/>
      <c r="I13" s="108"/>
      <c r="J13" s="108"/>
      <c r="K13" s="111"/>
    </row>
    <row r="14" spans="1:11" s="99" customFormat="1" ht="21">
      <c r="A14" s="93"/>
      <c r="B14" s="112" t="s">
        <v>34</v>
      </c>
      <c r="C14" s="113"/>
      <c r="D14" s="113"/>
      <c r="E14" s="114"/>
      <c r="F14" s="113"/>
      <c r="G14" s="113"/>
      <c r="H14" s="115"/>
      <c r="I14" s="113"/>
      <c r="J14" s="113"/>
      <c r="K14" s="116"/>
    </row>
    <row r="15" spans="1:11" s="99" customFormat="1" ht="21">
      <c r="A15" s="100"/>
      <c r="B15" s="117" t="s">
        <v>35</v>
      </c>
      <c r="C15" s="118">
        <v>150</v>
      </c>
      <c r="D15" s="118" t="s">
        <v>36</v>
      </c>
      <c r="E15" s="119"/>
      <c r="F15" s="118"/>
      <c r="G15" s="118">
        <v>300</v>
      </c>
      <c r="H15" s="120" t="s">
        <v>12</v>
      </c>
      <c r="I15" s="118">
        <v>7</v>
      </c>
      <c r="J15" s="118" t="s">
        <v>13</v>
      </c>
      <c r="K15" s="121">
        <f>+C15*G15*I15</f>
        <v>315000</v>
      </c>
    </row>
    <row r="16" spans="1:11" s="99" customFormat="1" ht="21">
      <c r="A16" s="106"/>
      <c r="B16" s="122" t="s">
        <v>37</v>
      </c>
      <c r="C16" s="123"/>
      <c r="D16" s="123"/>
      <c r="E16" s="124"/>
      <c r="F16" s="123"/>
      <c r="G16" s="123"/>
      <c r="H16" s="125"/>
      <c r="I16" s="123"/>
      <c r="J16" s="123"/>
      <c r="K16" s="126"/>
    </row>
    <row r="17" spans="1:11" s="99" customFormat="1" ht="21">
      <c r="A17" s="93"/>
      <c r="B17" s="112" t="s">
        <v>38</v>
      </c>
      <c r="C17" s="113">
        <v>10</v>
      </c>
      <c r="D17" s="113" t="s">
        <v>36</v>
      </c>
      <c r="E17" s="114"/>
      <c r="F17" s="113"/>
      <c r="G17" s="113">
        <v>2000</v>
      </c>
      <c r="H17" s="115" t="s">
        <v>12</v>
      </c>
      <c r="I17" s="113">
        <v>1</v>
      </c>
      <c r="J17" s="113" t="s">
        <v>13</v>
      </c>
      <c r="K17" s="116">
        <f>+C17*G17</f>
        <v>20000</v>
      </c>
    </row>
    <row r="18" spans="1:11" s="99" customFormat="1" ht="21">
      <c r="A18" s="106"/>
      <c r="B18" s="122" t="s">
        <v>39</v>
      </c>
      <c r="C18" s="123"/>
      <c r="D18" s="123"/>
      <c r="E18" s="124"/>
      <c r="F18" s="123"/>
      <c r="G18" s="123"/>
      <c r="H18" s="125"/>
      <c r="I18" s="123"/>
      <c r="J18" s="123"/>
      <c r="K18" s="126"/>
    </row>
    <row r="19" spans="1:11" s="99" customFormat="1" ht="21">
      <c r="A19" s="127"/>
      <c r="B19" s="128" t="s">
        <v>40</v>
      </c>
      <c r="C19" s="129">
        <v>15</v>
      </c>
      <c r="D19" s="129" t="s">
        <v>41</v>
      </c>
      <c r="E19" s="130"/>
      <c r="F19" s="129"/>
      <c r="G19" s="129">
        <v>2500</v>
      </c>
      <c r="H19" s="131" t="s">
        <v>12</v>
      </c>
      <c r="I19" s="129">
        <v>7</v>
      </c>
      <c r="J19" s="129" t="s">
        <v>13</v>
      </c>
      <c r="K19" s="132">
        <f>+C19*G19*I19</f>
        <v>262500</v>
      </c>
    </row>
    <row r="20" spans="1:11" s="70" customFormat="1" ht="42">
      <c r="A20" s="133"/>
      <c r="B20" s="134" t="s">
        <v>42</v>
      </c>
      <c r="C20" s="135" t="s">
        <v>15</v>
      </c>
      <c r="D20" s="136"/>
      <c r="E20" s="137"/>
      <c r="F20" s="136"/>
      <c r="G20" s="135"/>
      <c r="H20" s="136"/>
      <c r="I20" s="136"/>
      <c r="J20" s="136"/>
      <c r="K20" s="138">
        <f>SUM(K21:K28)</f>
        <v>373800</v>
      </c>
    </row>
    <row r="21" spans="1:11" s="99" customFormat="1" ht="21">
      <c r="A21" s="93" t="s">
        <v>30</v>
      </c>
      <c r="B21" s="139" t="s">
        <v>31</v>
      </c>
      <c r="C21" s="140"/>
      <c r="D21" s="140"/>
      <c r="E21" s="141"/>
      <c r="F21" s="140"/>
      <c r="G21" s="140"/>
      <c r="H21" s="142"/>
      <c r="I21" s="143"/>
      <c r="J21" s="143"/>
      <c r="K21" s="144"/>
    </row>
    <row r="22" spans="1:11" s="99" customFormat="1" ht="21">
      <c r="A22" s="93"/>
      <c r="B22" s="145" t="s">
        <v>43</v>
      </c>
      <c r="C22" s="140"/>
      <c r="D22" s="140"/>
      <c r="E22" s="141">
        <v>30</v>
      </c>
      <c r="F22" s="140" t="s">
        <v>44</v>
      </c>
      <c r="G22" s="140">
        <v>1000</v>
      </c>
      <c r="H22" s="142" t="s">
        <v>12</v>
      </c>
      <c r="I22" s="143">
        <v>1</v>
      </c>
      <c r="J22" s="143" t="s">
        <v>13</v>
      </c>
      <c r="K22" s="144">
        <f>E22*G22*I22</f>
        <v>30000</v>
      </c>
    </row>
    <row r="23" spans="1:11" s="99" customFormat="1" ht="21">
      <c r="A23" s="93"/>
      <c r="B23" s="146" t="s">
        <v>34</v>
      </c>
      <c r="C23" s="140"/>
      <c r="D23" s="140"/>
      <c r="E23" s="141"/>
      <c r="F23" s="140"/>
      <c r="G23" s="140"/>
      <c r="H23" s="142"/>
      <c r="I23" s="143"/>
      <c r="J23" s="143"/>
      <c r="K23" s="144"/>
    </row>
    <row r="24" spans="1:11" s="99" customFormat="1" ht="21">
      <c r="A24" s="93"/>
      <c r="B24" s="147" t="s">
        <v>45</v>
      </c>
      <c r="C24" s="140">
        <v>15</v>
      </c>
      <c r="D24" s="140" t="s">
        <v>36</v>
      </c>
      <c r="E24" s="141">
        <v>30</v>
      </c>
      <c r="F24" s="140" t="s">
        <v>44</v>
      </c>
      <c r="G24" s="140">
        <v>300</v>
      </c>
      <c r="H24" s="142" t="s">
        <v>12</v>
      </c>
      <c r="I24" s="143">
        <v>1</v>
      </c>
      <c r="J24" s="143" t="s">
        <v>13</v>
      </c>
      <c r="K24" s="144">
        <f>+C24*E24*G24*I24</f>
        <v>135000</v>
      </c>
    </row>
    <row r="25" spans="1:11" s="99" customFormat="1" ht="21">
      <c r="A25" s="93"/>
      <c r="B25" s="146" t="s">
        <v>46</v>
      </c>
      <c r="C25" s="140">
        <v>60</v>
      </c>
      <c r="D25" s="140" t="s">
        <v>36</v>
      </c>
      <c r="E25" s="141"/>
      <c r="F25" s="140"/>
      <c r="G25" s="140">
        <v>500</v>
      </c>
      <c r="H25" s="142" t="s">
        <v>12</v>
      </c>
      <c r="I25" s="143">
        <v>1</v>
      </c>
      <c r="J25" s="143" t="s">
        <v>13</v>
      </c>
      <c r="K25" s="144">
        <f>+C25*G25*I25</f>
        <v>30000</v>
      </c>
    </row>
    <row r="26" spans="1:11" s="99" customFormat="1" ht="21">
      <c r="A26" s="93"/>
      <c r="B26" s="146" t="s">
        <v>39</v>
      </c>
      <c r="C26" s="140"/>
      <c r="D26" s="140"/>
      <c r="E26" s="141"/>
      <c r="F26" s="140"/>
      <c r="G26" s="140"/>
      <c r="H26" s="142"/>
      <c r="I26" s="143"/>
      <c r="J26" s="143"/>
      <c r="K26" s="144"/>
    </row>
    <row r="27" spans="1:11" s="99" customFormat="1" ht="21">
      <c r="A27" s="93"/>
      <c r="B27" s="146" t="s">
        <v>47</v>
      </c>
      <c r="C27" s="140">
        <v>2</v>
      </c>
      <c r="D27" s="140" t="s">
        <v>41</v>
      </c>
      <c r="E27" s="141">
        <v>30</v>
      </c>
      <c r="F27" s="140" t="s">
        <v>44</v>
      </c>
      <c r="G27" s="140">
        <v>2500</v>
      </c>
      <c r="H27" s="142" t="s">
        <v>12</v>
      </c>
      <c r="I27" s="143">
        <v>1</v>
      </c>
      <c r="J27" s="143" t="s">
        <v>13</v>
      </c>
      <c r="K27" s="144">
        <f>+C27*E27*G27</f>
        <v>150000</v>
      </c>
    </row>
    <row r="28" spans="1:11" s="99" customFormat="1" ht="21">
      <c r="A28" s="93"/>
      <c r="B28" s="146" t="s">
        <v>48</v>
      </c>
      <c r="C28" s="140">
        <v>4</v>
      </c>
      <c r="D28" s="140" t="s">
        <v>36</v>
      </c>
      <c r="E28" s="141">
        <v>30</v>
      </c>
      <c r="F28" s="140" t="s">
        <v>44</v>
      </c>
      <c r="G28" s="140">
        <v>240</v>
      </c>
      <c r="H28" s="142" t="s">
        <v>12</v>
      </c>
      <c r="I28" s="143">
        <v>1</v>
      </c>
      <c r="J28" s="143" t="s">
        <v>13</v>
      </c>
      <c r="K28" s="144">
        <f>+C28*E28*G28*I28</f>
        <v>28800</v>
      </c>
    </row>
    <row r="29" spans="1:11" s="70" customFormat="1" ht="42">
      <c r="A29" s="133" t="s">
        <v>49</v>
      </c>
      <c r="B29" s="148" t="s">
        <v>50</v>
      </c>
      <c r="C29" s="135" t="s">
        <v>15</v>
      </c>
      <c r="D29" s="136"/>
      <c r="E29" s="137"/>
      <c r="F29" s="136"/>
      <c r="G29" s="135"/>
      <c r="H29" s="136"/>
      <c r="I29" s="136"/>
      <c r="J29" s="136"/>
      <c r="K29" s="138">
        <f>+K30</f>
        <v>302000</v>
      </c>
    </row>
    <row r="30" spans="1:11" s="70" customFormat="1" ht="63">
      <c r="A30" s="89"/>
      <c r="B30" s="90" t="s">
        <v>51</v>
      </c>
      <c r="C30" s="85" t="s">
        <v>15</v>
      </c>
      <c r="D30" s="86"/>
      <c r="E30" s="87"/>
      <c r="F30" s="86"/>
      <c r="G30" s="85"/>
      <c r="H30" s="86"/>
      <c r="I30" s="86"/>
      <c r="J30" s="86"/>
      <c r="K30" s="91">
        <f>SUM(K31:K44)</f>
        <v>302000</v>
      </c>
    </row>
    <row r="31" spans="1:11" s="99" customFormat="1" ht="21">
      <c r="A31" s="106"/>
      <c r="B31" s="149" t="s">
        <v>31</v>
      </c>
      <c r="C31" s="108"/>
      <c r="D31" s="108"/>
      <c r="E31" s="109"/>
      <c r="F31" s="108"/>
      <c r="G31" s="108"/>
      <c r="H31" s="110"/>
      <c r="I31" s="108"/>
      <c r="J31" s="108"/>
      <c r="K31" s="111"/>
    </row>
    <row r="32" spans="1:11" s="99" customFormat="1" ht="21">
      <c r="A32" s="93"/>
      <c r="B32" s="145" t="s">
        <v>52</v>
      </c>
      <c r="C32" s="95">
        <v>5</v>
      </c>
      <c r="D32" s="95" t="s">
        <v>53</v>
      </c>
      <c r="E32" s="96"/>
      <c r="F32" s="95"/>
      <c r="G32" s="95">
        <v>1000</v>
      </c>
      <c r="H32" s="97" t="s">
        <v>12</v>
      </c>
      <c r="I32" s="95">
        <v>1</v>
      </c>
      <c r="J32" s="95" t="s">
        <v>13</v>
      </c>
      <c r="K32" s="98">
        <f>C32*G32*I32</f>
        <v>5000</v>
      </c>
    </row>
    <row r="33" spans="1:11" s="99" customFormat="1" ht="21">
      <c r="A33" s="93"/>
      <c r="B33" s="145" t="s">
        <v>54</v>
      </c>
      <c r="C33" s="95">
        <v>500</v>
      </c>
      <c r="D33" s="95" t="s">
        <v>55</v>
      </c>
      <c r="E33" s="96"/>
      <c r="F33" s="95"/>
      <c r="G33" s="95">
        <v>20</v>
      </c>
      <c r="H33" s="97" t="s">
        <v>12</v>
      </c>
      <c r="I33" s="95">
        <v>1</v>
      </c>
      <c r="J33" s="95" t="s">
        <v>13</v>
      </c>
      <c r="K33" s="98">
        <f>C33*G33</f>
        <v>10000</v>
      </c>
    </row>
    <row r="34" spans="1:11" s="99" customFormat="1" ht="21">
      <c r="A34" s="127"/>
      <c r="B34" s="150" t="s">
        <v>56</v>
      </c>
      <c r="C34" s="151">
        <v>200</v>
      </c>
      <c r="D34" s="151" t="s">
        <v>55</v>
      </c>
      <c r="E34" s="152"/>
      <c r="F34" s="151"/>
      <c r="G34" s="151">
        <v>50</v>
      </c>
      <c r="H34" s="153" t="s">
        <v>12</v>
      </c>
      <c r="I34" s="151">
        <v>1</v>
      </c>
      <c r="J34" s="151" t="s">
        <v>13</v>
      </c>
      <c r="K34" s="154">
        <f>C34*G34</f>
        <v>10000</v>
      </c>
    </row>
    <row r="35" spans="1:11" s="99" customFormat="1" ht="21">
      <c r="A35" s="106"/>
      <c r="B35" s="155" t="s">
        <v>34</v>
      </c>
      <c r="C35" s="108"/>
      <c r="D35" s="108"/>
      <c r="E35" s="109"/>
      <c r="F35" s="108"/>
      <c r="G35" s="108"/>
      <c r="H35" s="110"/>
      <c r="I35" s="108"/>
      <c r="J35" s="108"/>
      <c r="K35" s="111"/>
    </row>
    <row r="36" spans="1:11" s="99" customFormat="1" ht="21">
      <c r="A36" s="93"/>
      <c r="B36" s="145" t="s">
        <v>57</v>
      </c>
      <c r="C36" s="95">
        <v>5</v>
      </c>
      <c r="D36" s="95" t="s">
        <v>36</v>
      </c>
      <c r="E36" s="96">
        <v>12</v>
      </c>
      <c r="F36" s="95" t="s">
        <v>58</v>
      </c>
      <c r="G36" s="95">
        <v>1000</v>
      </c>
      <c r="H36" s="97" t="s">
        <v>12</v>
      </c>
      <c r="I36" s="95">
        <v>1</v>
      </c>
      <c r="J36" s="95" t="s">
        <v>13</v>
      </c>
      <c r="K36" s="98">
        <f>+C36*E36*G36*I36</f>
        <v>60000</v>
      </c>
    </row>
    <row r="37" spans="1:11" s="99" customFormat="1" ht="21">
      <c r="A37" s="93"/>
      <c r="B37" s="145" t="s">
        <v>59</v>
      </c>
      <c r="C37" s="95">
        <v>10</v>
      </c>
      <c r="D37" s="95" t="s">
        <v>36</v>
      </c>
      <c r="E37" s="96">
        <v>12</v>
      </c>
      <c r="F37" s="95" t="s">
        <v>58</v>
      </c>
      <c r="G37" s="95">
        <v>600</v>
      </c>
      <c r="H37" s="97" t="s">
        <v>12</v>
      </c>
      <c r="I37" s="95">
        <v>1</v>
      </c>
      <c r="J37" s="95" t="s">
        <v>13</v>
      </c>
      <c r="K37" s="98">
        <f>+C37*E37*G37*I37</f>
        <v>72000</v>
      </c>
    </row>
    <row r="38" spans="1:11" s="99" customFormat="1" ht="21">
      <c r="A38" s="93"/>
      <c r="B38" s="145" t="s">
        <v>60</v>
      </c>
      <c r="C38" s="95">
        <v>4</v>
      </c>
      <c r="D38" s="95" t="s">
        <v>55</v>
      </c>
      <c r="E38" s="96"/>
      <c r="F38" s="95"/>
      <c r="G38" s="95">
        <v>2000</v>
      </c>
      <c r="H38" s="97" t="s">
        <v>12</v>
      </c>
      <c r="I38" s="95">
        <v>1</v>
      </c>
      <c r="J38" s="95" t="s">
        <v>13</v>
      </c>
      <c r="K38" s="98">
        <f>+C38*G38*I38</f>
        <v>8000</v>
      </c>
    </row>
    <row r="39" spans="1:11" s="99" customFormat="1" ht="21">
      <c r="A39" s="93"/>
      <c r="B39" s="145" t="s">
        <v>39</v>
      </c>
      <c r="C39" s="95"/>
      <c r="D39" s="95"/>
      <c r="E39" s="96"/>
      <c r="F39" s="95"/>
      <c r="G39" s="95"/>
      <c r="H39" s="97"/>
      <c r="I39" s="95"/>
      <c r="J39" s="95"/>
      <c r="K39" s="98"/>
    </row>
    <row r="40" spans="1:11" s="99" customFormat="1" ht="21">
      <c r="A40" s="93"/>
      <c r="B40" s="145" t="s">
        <v>61</v>
      </c>
      <c r="C40" s="95">
        <v>15</v>
      </c>
      <c r="D40" s="95" t="s">
        <v>36</v>
      </c>
      <c r="E40" s="96">
        <v>2</v>
      </c>
      <c r="F40" s="95" t="s">
        <v>44</v>
      </c>
      <c r="G40" s="95">
        <v>1000</v>
      </c>
      <c r="H40" s="97" t="s">
        <v>12</v>
      </c>
      <c r="I40" s="95">
        <v>1</v>
      </c>
      <c r="J40" s="95" t="s">
        <v>13</v>
      </c>
      <c r="K40" s="98">
        <f>+C40*E40*G40*I40</f>
        <v>30000</v>
      </c>
    </row>
    <row r="41" spans="1:11" s="99" customFormat="1" ht="21">
      <c r="A41" s="93"/>
      <c r="B41" s="145" t="s">
        <v>62</v>
      </c>
      <c r="C41" s="95">
        <v>15</v>
      </c>
      <c r="D41" s="95" t="s">
        <v>36</v>
      </c>
      <c r="E41" s="96">
        <v>1</v>
      </c>
      <c r="F41" s="95" t="s">
        <v>63</v>
      </c>
      <c r="G41" s="95">
        <v>800</v>
      </c>
      <c r="H41" s="97" t="s">
        <v>12</v>
      </c>
      <c r="I41" s="95">
        <v>1</v>
      </c>
      <c r="J41" s="95" t="s">
        <v>13</v>
      </c>
      <c r="K41" s="98">
        <f>+C41*E41*G41*I41</f>
        <v>12000</v>
      </c>
    </row>
    <row r="42" spans="1:11" s="99" customFormat="1" ht="21">
      <c r="A42" s="93"/>
      <c r="B42" s="145" t="s">
        <v>64</v>
      </c>
      <c r="C42" s="95">
        <v>2</v>
      </c>
      <c r="D42" s="95" t="s">
        <v>41</v>
      </c>
      <c r="E42" s="96">
        <v>2</v>
      </c>
      <c r="F42" s="95" t="s">
        <v>44</v>
      </c>
      <c r="G42" s="95">
        <v>2500</v>
      </c>
      <c r="H42" s="97" t="s">
        <v>12</v>
      </c>
      <c r="I42" s="95">
        <v>1</v>
      </c>
      <c r="J42" s="95" t="s">
        <v>13</v>
      </c>
      <c r="K42" s="98">
        <f>+C42*E42*G42*I42</f>
        <v>10000</v>
      </c>
    </row>
    <row r="43" spans="1:11" s="99" customFormat="1" ht="21">
      <c r="A43" s="106"/>
      <c r="B43" s="155" t="s">
        <v>65</v>
      </c>
      <c r="C43" s="108">
        <v>250</v>
      </c>
      <c r="D43" s="108" t="s">
        <v>36</v>
      </c>
      <c r="E43" s="109">
        <v>2</v>
      </c>
      <c r="F43" s="108" t="s">
        <v>44</v>
      </c>
      <c r="G43" s="108">
        <v>120</v>
      </c>
      <c r="H43" s="110" t="s">
        <v>12</v>
      </c>
      <c r="I43" s="108">
        <v>1</v>
      </c>
      <c r="J43" s="108" t="s">
        <v>13</v>
      </c>
      <c r="K43" s="111">
        <f>+C43*E43*G43*I43</f>
        <v>60000</v>
      </c>
    </row>
    <row r="44" spans="1:11" s="99" customFormat="1" ht="21">
      <c r="A44" s="93"/>
      <c r="B44" s="146" t="s">
        <v>66</v>
      </c>
      <c r="C44" s="95">
        <v>5</v>
      </c>
      <c r="D44" s="95" t="s">
        <v>67</v>
      </c>
      <c r="E44" s="96">
        <v>2</v>
      </c>
      <c r="F44" s="95" t="s">
        <v>44</v>
      </c>
      <c r="G44" s="95">
        <v>2500</v>
      </c>
      <c r="H44" s="97" t="s">
        <v>12</v>
      </c>
      <c r="I44" s="95">
        <v>1</v>
      </c>
      <c r="J44" s="95" t="s">
        <v>13</v>
      </c>
      <c r="K44" s="98">
        <f>+C44*E44*G44*I44</f>
        <v>25000</v>
      </c>
    </row>
    <row r="45" spans="1:11" s="70" customFormat="1" ht="63">
      <c r="A45" s="133" t="s">
        <v>68</v>
      </c>
      <c r="B45" s="134" t="s">
        <v>69</v>
      </c>
      <c r="C45" s="135" t="s">
        <v>15</v>
      </c>
      <c r="D45" s="136"/>
      <c r="E45" s="137"/>
      <c r="F45" s="136"/>
      <c r="G45" s="135"/>
      <c r="H45" s="136"/>
      <c r="I45" s="136"/>
      <c r="J45" s="136"/>
      <c r="K45" s="138">
        <f>+K46</f>
        <v>100000</v>
      </c>
    </row>
    <row r="46" spans="1:11" s="70" customFormat="1" ht="21">
      <c r="A46" s="156"/>
      <c r="B46" s="92" t="s">
        <v>70</v>
      </c>
      <c r="C46" s="157" t="s">
        <v>15</v>
      </c>
      <c r="D46" s="158"/>
      <c r="E46" s="159"/>
      <c r="F46" s="158"/>
      <c r="G46" s="157"/>
      <c r="H46" s="158"/>
      <c r="I46" s="158"/>
      <c r="J46" s="158"/>
      <c r="K46" s="160">
        <f>SUM(K47:K56)</f>
        <v>100000</v>
      </c>
    </row>
    <row r="47" spans="1:11" s="99" customFormat="1" ht="21">
      <c r="A47" s="161"/>
      <c r="B47" s="162" t="s">
        <v>31</v>
      </c>
      <c r="C47" s="163"/>
      <c r="D47" s="163"/>
      <c r="E47" s="164"/>
      <c r="F47" s="163"/>
      <c r="G47" s="163"/>
      <c r="H47" s="165"/>
      <c r="I47" s="163"/>
      <c r="J47" s="163"/>
      <c r="K47" s="166"/>
    </row>
    <row r="48" spans="1:11" s="99" customFormat="1" ht="21">
      <c r="A48" s="106"/>
      <c r="B48" s="167" t="s">
        <v>71</v>
      </c>
      <c r="C48" s="108">
        <v>5</v>
      </c>
      <c r="D48" s="108" t="s">
        <v>53</v>
      </c>
      <c r="E48" s="109"/>
      <c r="F48" s="108"/>
      <c r="G48" s="108">
        <v>1000</v>
      </c>
      <c r="H48" s="110" t="s">
        <v>12</v>
      </c>
      <c r="I48" s="108">
        <v>1</v>
      </c>
      <c r="J48" s="108" t="s">
        <v>13</v>
      </c>
      <c r="K48" s="111">
        <f>C48*G48*I48</f>
        <v>5000</v>
      </c>
    </row>
    <row r="49" spans="1:11" s="99" customFormat="1" ht="21">
      <c r="A49" s="100"/>
      <c r="B49" s="168" t="s">
        <v>72</v>
      </c>
      <c r="C49" s="102">
        <v>15</v>
      </c>
      <c r="D49" s="102" t="s">
        <v>73</v>
      </c>
      <c r="E49" s="103"/>
      <c r="F49" s="102"/>
      <c r="G49" s="102">
        <v>2000</v>
      </c>
      <c r="H49" s="104" t="s">
        <v>12</v>
      </c>
      <c r="I49" s="102">
        <v>1</v>
      </c>
      <c r="J49" s="102" t="s">
        <v>13</v>
      </c>
      <c r="K49" s="105">
        <f>C49*G49</f>
        <v>30000</v>
      </c>
    </row>
    <row r="50" spans="1:11" s="99" customFormat="1" ht="21">
      <c r="A50" s="106"/>
      <c r="B50" s="167" t="s">
        <v>74</v>
      </c>
      <c r="C50" s="108"/>
      <c r="D50" s="108"/>
      <c r="E50" s="109"/>
      <c r="F50" s="108"/>
      <c r="G50" s="108"/>
      <c r="H50" s="110"/>
      <c r="I50" s="108"/>
      <c r="J50" s="108"/>
      <c r="K50" s="111"/>
    </row>
    <row r="51" spans="1:11" s="99" customFormat="1" ht="21">
      <c r="A51" s="106"/>
      <c r="B51" s="167" t="s">
        <v>34</v>
      </c>
      <c r="C51" s="108"/>
      <c r="D51" s="108"/>
      <c r="E51" s="109"/>
      <c r="F51" s="108"/>
      <c r="G51" s="108"/>
      <c r="H51" s="110"/>
      <c r="I51" s="108"/>
      <c r="J51" s="108"/>
      <c r="K51" s="111"/>
    </row>
    <row r="52" spans="1:11" s="99" customFormat="1" ht="21">
      <c r="A52" s="106"/>
      <c r="B52" s="167" t="s">
        <v>75</v>
      </c>
      <c r="C52" s="108">
        <v>5</v>
      </c>
      <c r="D52" s="108" t="s">
        <v>76</v>
      </c>
      <c r="E52" s="109"/>
      <c r="F52" s="108"/>
      <c r="G52" s="108">
        <v>2000</v>
      </c>
      <c r="H52" s="110" t="s">
        <v>12</v>
      </c>
      <c r="I52" s="108">
        <v>10</v>
      </c>
      <c r="J52" s="108" t="s">
        <v>13</v>
      </c>
      <c r="K52" s="98">
        <f>G52*I52</f>
        <v>20000</v>
      </c>
    </row>
    <row r="53" spans="1:11" s="99" customFormat="1" ht="21">
      <c r="A53" s="106"/>
      <c r="B53" s="167" t="s">
        <v>77</v>
      </c>
      <c r="C53" s="108">
        <v>5</v>
      </c>
      <c r="D53" s="108" t="s">
        <v>76</v>
      </c>
      <c r="E53" s="109"/>
      <c r="F53" s="108"/>
      <c r="G53" s="108">
        <v>2000</v>
      </c>
      <c r="H53" s="110" t="s">
        <v>12</v>
      </c>
      <c r="I53" s="108">
        <v>10</v>
      </c>
      <c r="J53" s="108" t="s">
        <v>13</v>
      </c>
      <c r="K53" s="98">
        <f>G53*I53</f>
        <v>20000</v>
      </c>
    </row>
    <row r="54" spans="1:11" s="99" customFormat="1" ht="21">
      <c r="A54" s="106"/>
      <c r="B54" s="167" t="s">
        <v>39</v>
      </c>
      <c r="C54" s="108"/>
      <c r="D54" s="108"/>
      <c r="E54" s="109"/>
      <c r="F54" s="108"/>
      <c r="G54" s="108"/>
      <c r="H54" s="110"/>
      <c r="I54" s="108"/>
      <c r="J54" s="108"/>
      <c r="K54" s="98"/>
    </row>
    <row r="55" spans="1:11" s="99" customFormat="1" ht="21">
      <c r="A55" s="100"/>
      <c r="B55" s="168" t="s">
        <v>78</v>
      </c>
      <c r="C55" s="102">
        <v>1</v>
      </c>
      <c r="D55" s="102" t="s">
        <v>41</v>
      </c>
      <c r="E55" s="103"/>
      <c r="F55" s="102"/>
      <c r="G55" s="102">
        <v>2500</v>
      </c>
      <c r="H55" s="104" t="s">
        <v>12</v>
      </c>
      <c r="I55" s="102">
        <v>10</v>
      </c>
      <c r="J55" s="102" t="s">
        <v>13</v>
      </c>
      <c r="K55" s="105">
        <f>G55*I55</f>
        <v>25000</v>
      </c>
    </row>
    <row r="56" spans="1:11" s="99" customFormat="1" ht="21">
      <c r="A56" s="161"/>
      <c r="B56" s="169" t="s">
        <v>79</v>
      </c>
      <c r="C56" s="163"/>
      <c r="D56" s="163"/>
      <c r="E56" s="164"/>
      <c r="F56" s="163"/>
      <c r="G56" s="163"/>
      <c r="H56" s="165"/>
      <c r="I56" s="163"/>
      <c r="J56" s="163"/>
      <c r="K56" s="166"/>
    </row>
  </sheetData>
  <mergeCells count="3">
    <mergeCell ref="A1:K1"/>
    <mergeCell ref="A2:K2"/>
    <mergeCell ref="A3:K3"/>
  </mergeCells>
  <pageMargins left="0.98425196850393704" right="0.59055118110236227" top="0.98425196850393704" bottom="0.59055118110236227" header="0.51181102362204722" footer="0"/>
  <pageSetup paperSize="9" scale="90" firstPageNumber="82" orientation="landscape" useFirstPageNumber="1" r:id="rId1"/>
  <rowBreaks count="3" manualBreakCount="3">
    <brk id="19" max="10" man="1"/>
    <brk id="34" max="16383" man="1"/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(แตกตัวคูณ)บริการวิชาการ</vt:lpstr>
      <vt:lpstr>แตกตัวคูณ(ตัวอย่าง)</vt:lpstr>
      <vt:lpstr>'(แตกตัวคูณ)บริการวิชาการ'!Print_Area</vt:lpstr>
      <vt:lpstr>'(แตกตัวคูณ)บริการวิชาการ'!Print_Titles</vt:lpstr>
      <vt:lpstr>'แตกตัวคูณ(ตัวอย่าง)'!Print_Titles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Plan</cp:lastModifiedBy>
  <cp:lastPrinted>2022-11-03T02:48:07Z</cp:lastPrinted>
  <dcterms:created xsi:type="dcterms:W3CDTF">2018-12-04T04:34:10Z</dcterms:created>
  <dcterms:modified xsi:type="dcterms:W3CDTF">2022-11-03T06:43:57Z</dcterms:modified>
</cp:coreProperties>
</file>